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FABIAN\Documents\2025\1. CHIA\1. CONTRATACION\40. Daniela - SASIE PAPELERIA\"/>
    </mc:Choice>
  </mc:AlternateContent>
  <xr:revisionPtr revIDLastSave="0" documentId="13_ncr:1_{DD52A335-379D-4159-BB13-ECAA95B8ADB2}" xr6:coauthVersionLast="47" xr6:coauthVersionMax="47" xr10:uidLastSave="{00000000-0000-0000-0000-000000000000}"/>
  <bookViews>
    <workbookView xWindow="-120" yWindow="-120" windowWidth="20730" windowHeight="11040" activeTab="1" xr2:uid="{00000000-000D-0000-FFFF-FFFF00000000}"/>
  </bookViews>
  <sheets>
    <sheet name="LOTE 1" sheetId="1" r:id="rId1"/>
    <sheet name="LOTE 2" sheetId="2" r:id="rId2"/>
  </sheets>
  <definedNames>
    <definedName name="_xlnm._FilterDatabase" localSheetId="0" hidden="1">'LOTE 1'!$A$8:$N$8</definedName>
    <definedName name="_xlnm._FilterDatabase" localSheetId="1" hidden="1">'LOTE 2'!$A$8:$N$99</definedName>
    <definedName name="_xlnm.Print_Area" localSheetId="0">'LOTE 1'!$A$1:$N$94</definedName>
    <definedName name="_xlnm.Print_Area" localSheetId="1">'LOTE 2'!$A$1:$N$99</definedName>
    <definedName name="_xlnm.Print_Titles" localSheetId="0">'LOTE 1'!$2:$7</definedName>
    <definedName name="_xlnm.Print_Titles" localSheetId="1">'LOTE 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2" l="1"/>
  <c r="K53" i="2" s="1"/>
  <c r="I52" i="2"/>
  <c r="F53" i="2"/>
  <c r="F52" i="2"/>
  <c r="L98" i="2"/>
  <c r="J98" i="2"/>
  <c r="K98" i="2" s="1"/>
  <c r="L97" i="2"/>
  <c r="M97" i="2" s="1"/>
  <c r="J97" i="2"/>
  <c r="K97" i="2" s="1"/>
  <c r="L96" i="2"/>
  <c r="J96" i="2"/>
  <c r="K96" i="2" s="1"/>
  <c r="L95" i="2"/>
  <c r="M95" i="2" s="1"/>
  <c r="N95" i="2" s="1"/>
  <c r="J95" i="2"/>
  <c r="K95" i="2" s="1"/>
  <c r="L94" i="2"/>
  <c r="J94" i="2"/>
  <c r="K94" i="2" s="1"/>
  <c r="L93" i="2"/>
  <c r="J93" i="2"/>
  <c r="K93" i="2" s="1"/>
  <c r="L92" i="2"/>
  <c r="M92" i="2" s="1"/>
  <c r="N92" i="2" s="1"/>
  <c r="J92" i="2"/>
  <c r="K92" i="2" s="1"/>
  <c r="L91" i="2"/>
  <c r="J91" i="2"/>
  <c r="K91" i="2" s="1"/>
  <c r="L90" i="2"/>
  <c r="J90" i="2"/>
  <c r="K90" i="2" s="1"/>
  <c r="L89" i="2"/>
  <c r="J89" i="2"/>
  <c r="K89" i="2" s="1"/>
  <c r="L88" i="2"/>
  <c r="M88" i="2" s="1"/>
  <c r="N88" i="2" s="1"/>
  <c r="J88" i="2"/>
  <c r="K88" i="2" s="1"/>
  <c r="L87" i="2"/>
  <c r="M87" i="2" s="1"/>
  <c r="N87" i="2" s="1"/>
  <c r="J87" i="2"/>
  <c r="K87" i="2" s="1"/>
  <c r="L86" i="2"/>
  <c r="J86" i="2"/>
  <c r="K86" i="2" s="1"/>
  <c r="L85" i="2"/>
  <c r="J85" i="2"/>
  <c r="K85" i="2" s="1"/>
  <c r="L84" i="2"/>
  <c r="M84" i="2" s="1"/>
  <c r="N84" i="2" s="1"/>
  <c r="J84" i="2"/>
  <c r="K84" i="2" s="1"/>
  <c r="L83" i="2"/>
  <c r="J83" i="2"/>
  <c r="K83" i="2" s="1"/>
  <c r="L82" i="2"/>
  <c r="J82" i="2"/>
  <c r="K82" i="2" s="1"/>
  <c r="L81" i="2"/>
  <c r="M81" i="2" s="1"/>
  <c r="J81" i="2"/>
  <c r="K81" i="2" s="1"/>
  <c r="L80" i="2"/>
  <c r="M80" i="2" s="1"/>
  <c r="N80" i="2" s="1"/>
  <c r="J80" i="2"/>
  <c r="K80" i="2" s="1"/>
  <c r="L79" i="2"/>
  <c r="M79" i="2" s="1"/>
  <c r="N79" i="2" s="1"/>
  <c r="J79" i="2"/>
  <c r="K79" i="2" s="1"/>
  <c r="L78" i="2"/>
  <c r="J78" i="2"/>
  <c r="K78" i="2" s="1"/>
  <c r="L77" i="2"/>
  <c r="J77" i="2"/>
  <c r="K77" i="2" s="1"/>
  <c r="L76" i="2"/>
  <c r="M76" i="2" s="1"/>
  <c r="N76" i="2" s="1"/>
  <c r="J76" i="2"/>
  <c r="K76" i="2" s="1"/>
  <c r="L75" i="2"/>
  <c r="J75" i="2"/>
  <c r="K75" i="2" s="1"/>
  <c r="L74" i="2"/>
  <c r="J74" i="2"/>
  <c r="K74" i="2" s="1"/>
  <c r="L73" i="2"/>
  <c r="M73" i="2" s="1"/>
  <c r="J73" i="2"/>
  <c r="K73" i="2" s="1"/>
  <c r="L72" i="2"/>
  <c r="M72" i="2" s="1"/>
  <c r="N72" i="2" s="1"/>
  <c r="J72" i="2"/>
  <c r="K72" i="2" s="1"/>
  <c r="L71" i="2"/>
  <c r="M71" i="2" s="1"/>
  <c r="N71" i="2" s="1"/>
  <c r="J71" i="2"/>
  <c r="K71" i="2" s="1"/>
  <c r="L70" i="2"/>
  <c r="J70" i="2"/>
  <c r="K70" i="2" s="1"/>
  <c r="L69" i="2"/>
  <c r="J69" i="2"/>
  <c r="K69" i="2" s="1"/>
  <c r="L68" i="2"/>
  <c r="M68" i="2" s="1"/>
  <c r="N68" i="2" s="1"/>
  <c r="J68" i="2"/>
  <c r="K68" i="2" s="1"/>
  <c r="L67" i="2"/>
  <c r="J67" i="2"/>
  <c r="K67" i="2" s="1"/>
  <c r="L66" i="2"/>
  <c r="J66" i="2"/>
  <c r="K66" i="2" s="1"/>
  <c r="L65" i="2"/>
  <c r="M65" i="2" s="1"/>
  <c r="J65" i="2"/>
  <c r="K65" i="2" s="1"/>
  <c r="L64" i="2"/>
  <c r="M64" i="2" s="1"/>
  <c r="N64" i="2" s="1"/>
  <c r="J64" i="2"/>
  <c r="K64" i="2" s="1"/>
  <c r="L63" i="2"/>
  <c r="M63" i="2" s="1"/>
  <c r="N63" i="2" s="1"/>
  <c r="J63" i="2"/>
  <c r="K63" i="2" s="1"/>
  <c r="L62" i="2"/>
  <c r="M62" i="2" s="1"/>
  <c r="J62" i="2"/>
  <c r="K62" i="2" s="1"/>
  <c r="L61" i="2"/>
  <c r="J61" i="2"/>
  <c r="K61" i="2" s="1"/>
  <c r="L60" i="2"/>
  <c r="M60" i="2" s="1"/>
  <c r="N60" i="2" s="1"/>
  <c r="J60" i="2"/>
  <c r="K60" i="2" s="1"/>
  <c r="L59" i="2"/>
  <c r="J59" i="2"/>
  <c r="K59" i="2" s="1"/>
  <c r="L58" i="2"/>
  <c r="J58" i="2"/>
  <c r="K58" i="2" s="1"/>
  <c r="L57" i="2"/>
  <c r="J57" i="2"/>
  <c r="K57" i="2" s="1"/>
  <c r="L56" i="2"/>
  <c r="M56" i="2" s="1"/>
  <c r="N56" i="2" s="1"/>
  <c r="J56" i="2"/>
  <c r="K56" i="2" s="1"/>
  <c r="L55" i="2"/>
  <c r="M55" i="2" s="1"/>
  <c r="N55" i="2" s="1"/>
  <c r="J55" i="2"/>
  <c r="K55" i="2" s="1"/>
  <c r="L54" i="2"/>
  <c r="J54" i="2"/>
  <c r="K54" i="2" s="1"/>
  <c r="L53" i="2"/>
  <c r="L52" i="2"/>
  <c r="N52" i="2" s="1"/>
  <c r="K52" i="2"/>
  <c r="L51" i="2"/>
  <c r="J51" i="2"/>
  <c r="K51" i="2" s="1"/>
  <c r="L50" i="2"/>
  <c r="J50" i="2"/>
  <c r="K50" i="2" s="1"/>
  <c r="L49" i="2"/>
  <c r="M49" i="2" s="1"/>
  <c r="J49" i="2"/>
  <c r="K49" i="2" s="1"/>
  <c r="L48" i="2"/>
  <c r="M48" i="2" s="1"/>
  <c r="N48" i="2" s="1"/>
  <c r="J48" i="2"/>
  <c r="K48" i="2" s="1"/>
  <c r="L47" i="2"/>
  <c r="M47" i="2" s="1"/>
  <c r="N47" i="2" s="1"/>
  <c r="J47" i="2"/>
  <c r="K47" i="2" s="1"/>
  <c r="L46" i="2"/>
  <c r="J46" i="2"/>
  <c r="K46" i="2" s="1"/>
  <c r="L45" i="2"/>
  <c r="J45" i="2"/>
  <c r="K45" i="2" s="1"/>
  <c r="L44" i="2"/>
  <c r="M44" i="2" s="1"/>
  <c r="N44" i="2" s="1"/>
  <c r="J44" i="2"/>
  <c r="K44" i="2" s="1"/>
  <c r="L43" i="2"/>
  <c r="J43" i="2"/>
  <c r="K43" i="2" s="1"/>
  <c r="L42" i="2"/>
  <c r="J42" i="2"/>
  <c r="K42" i="2" s="1"/>
  <c r="L41" i="2"/>
  <c r="J41" i="2"/>
  <c r="K41" i="2" s="1"/>
  <c r="L40" i="2"/>
  <c r="M40" i="2" s="1"/>
  <c r="N40" i="2" s="1"/>
  <c r="J40" i="2"/>
  <c r="K40" i="2" s="1"/>
  <c r="L39" i="2"/>
  <c r="M39" i="2" s="1"/>
  <c r="N39" i="2" s="1"/>
  <c r="J39" i="2"/>
  <c r="K39" i="2" s="1"/>
  <c r="L38" i="2"/>
  <c r="J38" i="2"/>
  <c r="K38" i="2" s="1"/>
  <c r="L37" i="2"/>
  <c r="J37" i="2"/>
  <c r="K37" i="2" s="1"/>
  <c r="L36" i="2"/>
  <c r="M36" i="2" s="1"/>
  <c r="N36" i="2" s="1"/>
  <c r="J36" i="2"/>
  <c r="K36" i="2" s="1"/>
  <c r="L35" i="2"/>
  <c r="J35" i="2"/>
  <c r="K35" i="2" s="1"/>
  <c r="L34" i="2"/>
  <c r="J34" i="2"/>
  <c r="K34" i="2" s="1"/>
  <c r="L33" i="2"/>
  <c r="J33" i="2"/>
  <c r="K33" i="2" s="1"/>
  <c r="L32" i="2"/>
  <c r="M32" i="2" s="1"/>
  <c r="N32" i="2" s="1"/>
  <c r="J32" i="2"/>
  <c r="K32" i="2" s="1"/>
  <c r="L31" i="2"/>
  <c r="M31" i="2" s="1"/>
  <c r="N31" i="2" s="1"/>
  <c r="J31" i="2"/>
  <c r="K31" i="2" s="1"/>
  <c r="L30" i="2"/>
  <c r="M30" i="2" s="1"/>
  <c r="J30" i="2"/>
  <c r="K30" i="2" s="1"/>
  <c r="L29" i="2"/>
  <c r="J29" i="2"/>
  <c r="K29" i="2" s="1"/>
  <c r="L28" i="2"/>
  <c r="M28" i="2" s="1"/>
  <c r="N28" i="2" s="1"/>
  <c r="J28" i="2"/>
  <c r="K28" i="2" s="1"/>
  <c r="L27" i="2"/>
  <c r="J27" i="2"/>
  <c r="K27" i="2" s="1"/>
  <c r="L26" i="2"/>
  <c r="J26" i="2"/>
  <c r="K26" i="2" s="1"/>
  <c r="L25" i="2"/>
  <c r="J25" i="2"/>
  <c r="K25" i="2" s="1"/>
  <c r="L24" i="2"/>
  <c r="M24" i="2" s="1"/>
  <c r="N24" i="2" s="1"/>
  <c r="J24" i="2"/>
  <c r="K24" i="2" s="1"/>
  <c r="L23" i="2"/>
  <c r="M23" i="2" s="1"/>
  <c r="N23" i="2" s="1"/>
  <c r="J23" i="2"/>
  <c r="K23" i="2" s="1"/>
  <c r="L22" i="2"/>
  <c r="M22" i="2" s="1"/>
  <c r="J22" i="2"/>
  <c r="K22" i="2" s="1"/>
  <c r="L21" i="2"/>
  <c r="J21" i="2"/>
  <c r="K21" i="2" s="1"/>
  <c r="L20" i="2"/>
  <c r="M20" i="2" s="1"/>
  <c r="N20" i="2" s="1"/>
  <c r="J20" i="2"/>
  <c r="K20" i="2" s="1"/>
  <c r="L19" i="2"/>
  <c r="J19" i="2"/>
  <c r="K19" i="2" s="1"/>
  <c r="L18" i="2"/>
  <c r="J18" i="2"/>
  <c r="K18" i="2" s="1"/>
  <c r="L17" i="2"/>
  <c r="M17" i="2" s="1"/>
  <c r="J17" i="2"/>
  <c r="K17" i="2" s="1"/>
  <c r="L16" i="2"/>
  <c r="M16" i="2" s="1"/>
  <c r="N16" i="2" s="1"/>
  <c r="J16" i="2"/>
  <c r="K16" i="2" s="1"/>
  <c r="L15" i="2"/>
  <c r="M15" i="2" s="1"/>
  <c r="N15" i="2" s="1"/>
  <c r="J15" i="2"/>
  <c r="K15" i="2" s="1"/>
  <c r="L14" i="2"/>
  <c r="M14" i="2" s="1"/>
  <c r="J14" i="2"/>
  <c r="K14" i="2" s="1"/>
  <c r="L13" i="2"/>
  <c r="J13" i="2"/>
  <c r="K13" i="2" s="1"/>
  <c r="L12" i="2"/>
  <c r="M12" i="2" s="1"/>
  <c r="N12" i="2" s="1"/>
  <c r="J12" i="2"/>
  <c r="K12" i="2" s="1"/>
  <c r="L11" i="2"/>
  <c r="J11" i="2"/>
  <c r="K11" i="2" s="1"/>
  <c r="L10" i="2"/>
  <c r="J10" i="2"/>
  <c r="K10" i="2" s="1"/>
  <c r="L9" i="2"/>
  <c r="J9" i="2"/>
  <c r="K9" i="2" s="1"/>
  <c r="G98" i="2"/>
  <c r="H98" i="2" s="1"/>
  <c r="G97" i="2"/>
  <c r="H97" i="2" s="1"/>
  <c r="G96" i="2"/>
  <c r="H96" i="2" s="1"/>
  <c r="G95" i="2"/>
  <c r="H95" i="2" s="1"/>
  <c r="G94" i="2"/>
  <c r="H94" i="2" s="1"/>
  <c r="G93" i="2"/>
  <c r="H93" i="2" s="1"/>
  <c r="G92" i="2"/>
  <c r="H92" i="2" s="1"/>
  <c r="G91" i="2"/>
  <c r="H91" i="2" s="1"/>
  <c r="G90" i="2"/>
  <c r="H90" i="2" s="1"/>
  <c r="G89" i="2"/>
  <c r="H89" i="2" s="1"/>
  <c r="G88" i="2"/>
  <c r="H88" i="2" s="1"/>
  <c r="G87" i="2"/>
  <c r="H87" i="2" s="1"/>
  <c r="G86" i="2"/>
  <c r="H86" i="2" s="1"/>
  <c r="G85" i="2"/>
  <c r="H85" i="2" s="1"/>
  <c r="H84" i="2"/>
  <c r="G84" i="2"/>
  <c r="G83" i="2"/>
  <c r="H83" i="2" s="1"/>
  <c r="G82" i="2"/>
  <c r="H82" i="2" s="1"/>
  <c r="G81" i="2"/>
  <c r="H81" i="2" s="1"/>
  <c r="G80" i="2"/>
  <c r="H80" i="2" s="1"/>
  <c r="G79" i="2"/>
  <c r="H79" i="2" s="1"/>
  <c r="G78" i="2"/>
  <c r="H78" i="2" s="1"/>
  <c r="G77" i="2"/>
  <c r="H77" i="2" s="1"/>
  <c r="G76" i="2"/>
  <c r="H76" i="2" s="1"/>
  <c r="G75" i="2"/>
  <c r="H75" i="2" s="1"/>
  <c r="G74" i="2"/>
  <c r="H74" i="2" s="1"/>
  <c r="G73" i="2"/>
  <c r="H73" i="2" s="1"/>
  <c r="G72" i="2"/>
  <c r="H72" i="2" s="1"/>
  <c r="G71" i="2"/>
  <c r="H71" i="2" s="1"/>
  <c r="G70" i="2"/>
  <c r="H70" i="2" s="1"/>
  <c r="G69" i="2"/>
  <c r="H69" i="2" s="1"/>
  <c r="H68" i="2"/>
  <c r="G68" i="2"/>
  <c r="G67" i="2"/>
  <c r="H67" i="2" s="1"/>
  <c r="G66" i="2"/>
  <c r="H66" i="2" s="1"/>
  <c r="G65" i="2"/>
  <c r="H65" i="2" s="1"/>
  <c r="G64" i="2"/>
  <c r="H64" i="2" s="1"/>
  <c r="G63" i="2"/>
  <c r="H63" i="2" s="1"/>
  <c r="G62" i="2"/>
  <c r="H62" i="2" s="1"/>
  <c r="G61" i="2"/>
  <c r="H61" i="2" s="1"/>
  <c r="H60" i="2"/>
  <c r="G60" i="2"/>
  <c r="G59" i="2"/>
  <c r="H59" i="2" s="1"/>
  <c r="G58" i="2"/>
  <c r="H58" i="2" s="1"/>
  <c r="G57" i="2"/>
  <c r="H57" i="2" s="1"/>
  <c r="G56" i="2"/>
  <c r="H56" i="2" s="1"/>
  <c r="G55" i="2"/>
  <c r="H55" i="2" s="1"/>
  <c r="G54" i="2"/>
  <c r="H54" i="2" s="1"/>
  <c r="H53" i="2"/>
  <c r="H52" i="2"/>
  <c r="G51" i="2"/>
  <c r="H51" i="2" s="1"/>
  <c r="G50" i="2"/>
  <c r="H50" i="2" s="1"/>
  <c r="G49" i="2"/>
  <c r="H49" i="2" s="1"/>
  <c r="G48" i="2"/>
  <c r="H48" i="2" s="1"/>
  <c r="G47" i="2"/>
  <c r="H47" i="2" s="1"/>
  <c r="G46" i="2"/>
  <c r="H46" i="2" s="1"/>
  <c r="G45" i="2"/>
  <c r="H45" i="2" s="1"/>
  <c r="H44" i="2"/>
  <c r="G44" i="2"/>
  <c r="G43" i="2"/>
  <c r="H43" i="2" s="1"/>
  <c r="G42" i="2"/>
  <c r="H42" i="2" s="1"/>
  <c r="G41" i="2"/>
  <c r="H41" i="2" s="1"/>
  <c r="G40" i="2"/>
  <c r="H40" i="2" s="1"/>
  <c r="G39" i="2"/>
  <c r="H39" i="2" s="1"/>
  <c r="G38" i="2"/>
  <c r="H38" i="2" s="1"/>
  <c r="G37" i="2"/>
  <c r="H37" i="2" s="1"/>
  <c r="H36" i="2"/>
  <c r="G36" i="2"/>
  <c r="G35" i="2"/>
  <c r="H35" i="2" s="1"/>
  <c r="G34" i="2"/>
  <c r="H34" i="2" s="1"/>
  <c r="G33" i="2"/>
  <c r="H33" i="2" s="1"/>
  <c r="G32" i="2"/>
  <c r="H32" i="2" s="1"/>
  <c r="G31" i="2"/>
  <c r="H31" i="2" s="1"/>
  <c r="G30" i="2"/>
  <c r="H30" i="2" s="1"/>
  <c r="G29" i="2"/>
  <c r="H29" i="2" s="1"/>
  <c r="G28" i="2"/>
  <c r="H28" i="2" s="1"/>
  <c r="G27" i="2"/>
  <c r="H27" i="2" s="1"/>
  <c r="G26" i="2"/>
  <c r="H26" i="2" s="1"/>
  <c r="G25" i="2"/>
  <c r="H25" i="2" s="1"/>
  <c r="G24" i="2"/>
  <c r="H24" i="2" s="1"/>
  <c r="G23" i="2"/>
  <c r="H23" i="2" s="1"/>
  <c r="G22" i="2"/>
  <c r="H22" i="2" s="1"/>
  <c r="G21" i="2"/>
  <c r="H21" i="2" s="1"/>
  <c r="G20" i="2"/>
  <c r="H20" i="2" s="1"/>
  <c r="G19" i="2"/>
  <c r="H19" i="2" s="1"/>
  <c r="G18" i="2"/>
  <c r="H18" i="2" s="1"/>
  <c r="G17" i="2"/>
  <c r="H17" i="2" s="1"/>
  <c r="G16" i="2"/>
  <c r="H16" i="2" s="1"/>
  <c r="G15" i="2"/>
  <c r="H15" i="2" s="1"/>
  <c r="G14" i="2"/>
  <c r="H14" i="2" s="1"/>
  <c r="G13" i="2"/>
  <c r="H13" i="2" s="1"/>
  <c r="H12" i="2"/>
  <c r="G12" i="2"/>
  <c r="G11" i="2"/>
  <c r="G10" i="2"/>
  <c r="H10" i="2" s="1"/>
  <c r="G9" i="2"/>
  <c r="H9" i="2" s="1"/>
  <c r="I99" i="2"/>
  <c r="M8" i="2"/>
  <c r="M93" i="1"/>
  <c r="M92" i="1"/>
  <c r="M91" i="1"/>
  <c r="M90" i="1"/>
  <c r="M89" i="1"/>
  <c r="M88" i="1"/>
  <c r="M87" i="1"/>
  <c r="N87" i="1" s="1"/>
  <c r="M86" i="1"/>
  <c r="N86" i="1" s="1"/>
  <c r="M85" i="1"/>
  <c r="M84" i="1"/>
  <c r="M83" i="1"/>
  <c r="M82" i="1"/>
  <c r="M81" i="1"/>
  <c r="M80" i="1"/>
  <c r="M79" i="1"/>
  <c r="N79" i="1" s="1"/>
  <c r="M78" i="1"/>
  <c r="N78" i="1" s="1"/>
  <c r="M77" i="1"/>
  <c r="M76" i="1"/>
  <c r="M75" i="1"/>
  <c r="M74" i="1"/>
  <c r="M73" i="1"/>
  <c r="M72" i="1"/>
  <c r="M71" i="1"/>
  <c r="N71" i="1" s="1"/>
  <c r="M70" i="1"/>
  <c r="N70" i="1" s="1"/>
  <c r="M69" i="1"/>
  <c r="M68" i="1"/>
  <c r="M67" i="1"/>
  <c r="M66" i="1"/>
  <c r="M65" i="1"/>
  <c r="M64" i="1"/>
  <c r="M63" i="1"/>
  <c r="N63" i="1" s="1"/>
  <c r="M62" i="1"/>
  <c r="N62" i="1" s="1"/>
  <c r="M61" i="1"/>
  <c r="M60" i="1"/>
  <c r="M59" i="1"/>
  <c r="M58" i="1"/>
  <c r="M57" i="1"/>
  <c r="M56" i="1"/>
  <c r="M55" i="1"/>
  <c r="N55" i="1" s="1"/>
  <c r="M54" i="1"/>
  <c r="N54" i="1" s="1"/>
  <c r="M53" i="1"/>
  <c r="M52" i="1"/>
  <c r="M51" i="1"/>
  <c r="M50" i="1"/>
  <c r="M49" i="1"/>
  <c r="M48" i="1"/>
  <c r="M47" i="1"/>
  <c r="N47" i="1" s="1"/>
  <c r="M46" i="1"/>
  <c r="N46" i="1" s="1"/>
  <c r="M45" i="1"/>
  <c r="M44" i="1"/>
  <c r="M43" i="1"/>
  <c r="M42" i="1"/>
  <c r="M41" i="1"/>
  <c r="M40" i="1"/>
  <c r="M39" i="1"/>
  <c r="N39" i="1" s="1"/>
  <c r="M38" i="1"/>
  <c r="N38" i="1" s="1"/>
  <c r="M37" i="1"/>
  <c r="M36" i="1"/>
  <c r="M35" i="1"/>
  <c r="M34" i="1"/>
  <c r="M33" i="1"/>
  <c r="M32" i="1"/>
  <c r="M31" i="1"/>
  <c r="N31" i="1" s="1"/>
  <c r="M30" i="1"/>
  <c r="N30" i="1" s="1"/>
  <c r="M29" i="1"/>
  <c r="M28" i="1"/>
  <c r="M27" i="1"/>
  <c r="M26" i="1"/>
  <c r="M25" i="1"/>
  <c r="M24" i="1"/>
  <c r="M23" i="1"/>
  <c r="N23" i="1" s="1"/>
  <c r="M22" i="1"/>
  <c r="N22" i="1" s="1"/>
  <c r="M21" i="1"/>
  <c r="M20" i="1"/>
  <c r="M19" i="1"/>
  <c r="M18" i="1"/>
  <c r="M17" i="1"/>
  <c r="M16" i="1"/>
  <c r="M15" i="1"/>
  <c r="N15" i="1" s="1"/>
  <c r="M14" i="1"/>
  <c r="M94" i="1" s="1"/>
  <c r="M13" i="1"/>
  <c r="M12" i="1"/>
  <c r="M11" i="1"/>
  <c r="M10" i="1"/>
  <c r="M9" i="1"/>
  <c r="M8" i="1"/>
  <c r="L8" i="2"/>
  <c r="J8" i="2"/>
  <c r="K8" i="2" s="1"/>
  <c r="G8" i="2"/>
  <c r="H8" i="2" s="1"/>
  <c r="N93" i="1"/>
  <c r="N92" i="1"/>
  <c r="N91" i="1"/>
  <c r="N90" i="1"/>
  <c r="N89" i="1"/>
  <c r="N88" i="1"/>
  <c r="N85" i="1"/>
  <c r="N84" i="1"/>
  <c r="N83" i="1"/>
  <c r="N82" i="1"/>
  <c r="N81" i="1"/>
  <c r="N80" i="1"/>
  <c r="N77" i="1"/>
  <c r="N76" i="1"/>
  <c r="N75" i="1"/>
  <c r="N74" i="1"/>
  <c r="N73" i="1"/>
  <c r="N72" i="1"/>
  <c r="N69" i="1"/>
  <c r="N68" i="1"/>
  <c r="N67" i="1"/>
  <c r="N66" i="1"/>
  <c r="N65" i="1"/>
  <c r="N64" i="1"/>
  <c r="N61" i="1"/>
  <c r="N60" i="1"/>
  <c r="N59" i="1"/>
  <c r="N58" i="1"/>
  <c r="N57" i="1"/>
  <c r="N56" i="1"/>
  <c r="N53" i="1"/>
  <c r="N52" i="1"/>
  <c r="N51" i="1"/>
  <c r="N50" i="1"/>
  <c r="N49" i="1"/>
  <c r="N48" i="1"/>
  <c r="N45" i="1"/>
  <c r="N44" i="1"/>
  <c r="N43" i="1"/>
  <c r="N42" i="1"/>
  <c r="N41" i="1"/>
  <c r="N40" i="1"/>
  <c r="N37" i="1"/>
  <c r="N36" i="1"/>
  <c r="N35" i="1"/>
  <c r="N34" i="1"/>
  <c r="N33" i="1"/>
  <c r="N32" i="1"/>
  <c r="N29" i="1"/>
  <c r="N28" i="1"/>
  <c r="N27" i="1"/>
  <c r="N26" i="1"/>
  <c r="N25" i="1"/>
  <c r="N24" i="1"/>
  <c r="N21" i="1"/>
  <c r="N20" i="1"/>
  <c r="N19" i="1"/>
  <c r="N18" i="1"/>
  <c r="N17" i="1"/>
  <c r="N16" i="1"/>
  <c r="N13" i="1"/>
  <c r="N12" i="1"/>
  <c r="N11" i="1"/>
  <c r="N10" i="1"/>
  <c r="N9" i="1"/>
  <c r="N8"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J92" i="1"/>
  <c r="K92" i="1" s="1"/>
  <c r="J91" i="1"/>
  <c r="K91" i="1" s="1"/>
  <c r="J90" i="1"/>
  <c r="K90" i="1" s="1"/>
  <c r="J89" i="1"/>
  <c r="K89" i="1" s="1"/>
  <c r="J88" i="1"/>
  <c r="K88" i="1" s="1"/>
  <c r="J87" i="1"/>
  <c r="K87" i="1" s="1"/>
  <c r="J86" i="1"/>
  <c r="K86" i="1" s="1"/>
  <c r="J85" i="1"/>
  <c r="K85" i="1" s="1"/>
  <c r="J84" i="1"/>
  <c r="K84" i="1" s="1"/>
  <c r="J83" i="1"/>
  <c r="K83" i="1" s="1"/>
  <c r="J82" i="1"/>
  <c r="K82" i="1" s="1"/>
  <c r="J81" i="1"/>
  <c r="K81" i="1" s="1"/>
  <c r="J80" i="1"/>
  <c r="K80" i="1" s="1"/>
  <c r="J79" i="1"/>
  <c r="K79" i="1" s="1"/>
  <c r="J78" i="1"/>
  <c r="K78" i="1" s="1"/>
  <c r="J77" i="1"/>
  <c r="K77" i="1" s="1"/>
  <c r="J76" i="1"/>
  <c r="K76" i="1" s="1"/>
  <c r="J75" i="1"/>
  <c r="K75" i="1" s="1"/>
  <c r="J74" i="1"/>
  <c r="K74" i="1" s="1"/>
  <c r="J73" i="1"/>
  <c r="K73" i="1" s="1"/>
  <c r="J72" i="1"/>
  <c r="K72" i="1" s="1"/>
  <c r="J71" i="1"/>
  <c r="K71" i="1" s="1"/>
  <c r="J70" i="1"/>
  <c r="K70" i="1" s="1"/>
  <c r="J69" i="1"/>
  <c r="K69" i="1" s="1"/>
  <c r="J68" i="1"/>
  <c r="K68" i="1" s="1"/>
  <c r="J67" i="1"/>
  <c r="K67" i="1" s="1"/>
  <c r="J66" i="1"/>
  <c r="K66" i="1" s="1"/>
  <c r="J65" i="1"/>
  <c r="K65" i="1" s="1"/>
  <c r="J64" i="1"/>
  <c r="K64" i="1" s="1"/>
  <c r="J63" i="1"/>
  <c r="K63" i="1" s="1"/>
  <c r="J62" i="1"/>
  <c r="K62" i="1" s="1"/>
  <c r="J61" i="1"/>
  <c r="K61" i="1" s="1"/>
  <c r="J60" i="1"/>
  <c r="K60" i="1" s="1"/>
  <c r="J59" i="1"/>
  <c r="K59" i="1" s="1"/>
  <c r="J58" i="1"/>
  <c r="K58" i="1" s="1"/>
  <c r="J57" i="1"/>
  <c r="K57" i="1" s="1"/>
  <c r="J56" i="1"/>
  <c r="K56" i="1" s="1"/>
  <c r="J55" i="1"/>
  <c r="K55" i="1" s="1"/>
  <c r="J54" i="1"/>
  <c r="K54" i="1" s="1"/>
  <c r="J53" i="1"/>
  <c r="K53" i="1" s="1"/>
  <c r="J52" i="1"/>
  <c r="K52" i="1" s="1"/>
  <c r="J51" i="1"/>
  <c r="K51" i="1" s="1"/>
  <c r="J50" i="1"/>
  <c r="K50" i="1" s="1"/>
  <c r="J49" i="1"/>
  <c r="K49" i="1" s="1"/>
  <c r="J48" i="1"/>
  <c r="K48" i="1" s="1"/>
  <c r="J47" i="1"/>
  <c r="K47" i="1" s="1"/>
  <c r="J46" i="1"/>
  <c r="K46" i="1" s="1"/>
  <c r="J45" i="1"/>
  <c r="K45" i="1" s="1"/>
  <c r="J44" i="1"/>
  <c r="K44" i="1" s="1"/>
  <c r="J43" i="1"/>
  <c r="K43" i="1" s="1"/>
  <c r="J42" i="1"/>
  <c r="K42" i="1" s="1"/>
  <c r="J41" i="1"/>
  <c r="K41" i="1" s="1"/>
  <c r="J40" i="1"/>
  <c r="K40" i="1" s="1"/>
  <c r="J39" i="1"/>
  <c r="K39" i="1" s="1"/>
  <c r="J38" i="1"/>
  <c r="K38" i="1" s="1"/>
  <c r="J37" i="1"/>
  <c r="K37" i="1" s="1"/>
  <c r="J36" i="1"/>
  <c r="K36" i="1" s="1"/>
  <c r="J35" i="1"/>
  <c r="K35" i="1" s="1"/>
  <c r="J34" i="1"/>
  <c r="K34" i="1" s="1"/>
  <c r="J33" i="1"/>
  <c r="K33" i="1" s="1"/>
  <c r="J32" i="1"/>
  <c r="K32" i="1" s="1"/>
  <c r="J31" i="1"/>
  <c r="K31" i="1" s="1"/>
  <c r="J30" i="1"/>
  <c r="K30" i="1" s="1"/>
  <c r="J29" i="1"/>
  <c r="K29" i="1" s="1"/>
  <c r="J28" i="1"/>
  <c r="K28" i="1" s="1"/>
  <c r="J27" i="1"/>
  <c r="K27" i="1" s="1"/>
  <c r="J26" i="1"/>
  <c r="K26" i="1" s="1"/>
  <c r="J25" i="1"/>
  <c r="K25" i="1" s="1"/>
  <c r="J24" i="1"/>
  <c r="K24" i="1" s="1"/>
  <c r="J23" i="1"/>
  <c r="K23" i="1" s="1"/>
  <c r="J22" i="1"/>
  <c r="K22" i="1" s="1"/>
  <c r="J21" i="1"/>
  <c r="K21" i="1" s="1"/>
  <c r="J20" i="1"/>
  <c r="K20" i="1" s="1"/>
  <c r="J19" i="1"/>
  <c r="K19" i="1" s="1"/>
  <c r="J18" i="1"/>
  <c r="K18" i="1" s="1"/>
  <c r="J17" i="1"/>
  <c r="K17" i="1" s="1"/>
  <c r="J16" i="1"/>
  <c r="K16" i="1" s="1"/>
  <c r="J15" i="1"/>
  <c r="K15" i="1" s="1"/>
  <c r="J14" i="1"/>
  <c r="K14" i="1" s="1"/>
  <c r="J13" i="1"/>
  <c r="K13" i="1" s="1"/>
  <c r="J12" i="1"/>
  <c r="K12" i="1" s="1"/>
  <c r="J11" i="1"/>
  <c r="K11" i="1" s="1"/>
  <c r="J10" i="1"/>
  <c r="K10" i="1" s="1"/>
  <c r="J9" i="1"/>
  <c r="K9" i="1" s="1"/>
  <c r="J8" i="1"/>
  <c r="K8" i="1" s="1"/>
  <c r="J93" i="1"/>
  <c r="K93" i="1" s="1"/>
  <c r="I94" i="1"/>
  <c r="G93" i="1"/>
  <c r="H93" i="1" s="1"/>
  <c r="G92" i="1"/>
  <c r="H92" i="1" s="1"/>
  <c r="G91" i="1"/>
  <c r="H91" i="1" s="1"/>
  <c r="G90" i="1"/>
  <c r="H90" i="1" s="1"/>
  <c r="G89" i="1"/>
  <c r="H89" i="1" s="1"/>
  <c r="G88" i="1"/>
  <c r="H88" i="1" s="1"/>
  <c r="G87" i="1"/>
  <c r="H87" i="1" s="1"/>
  <c r="G86" i="1"/>
  <c r="H86" i="1" s="1"/>
  <c r="G85" i="1"/>
  <c r="H85" i="1" s="1"/>
  <c r="G84" i="1"/>
  <c r="H84" i="1" s="1"/>
  <c r="G83" i="1"/>
  <c r="H83" i="1" s="1"/>
  <c r="G82" i="1"/>
  <c r="H82" i="1" s="1"/>
  <c r="G81" i="1"/>
  <c r="H81" i="1" s="1"/>
  <c r="G80" i="1"/>
  <c r="H80" i="1" s="1"/>
  <c r="G79" i="1"/>
  <c r="H79" i="1" s="1"/>
  <c r="G78" i="1"/>
  <c r="H78" i="1" s="1"/>
  <c r="G77" i="1"/>
  <c r="H77" i="1" s="1"/>
  <c r="G76" i="1"/>
  <c r="H76" i="1" s="1"/>
  <c r="G75" i="1"/>
  <c r="H75" i="1" s="1"/>
  <c r="G74" i="1"/>
  <c r="H74" i="1" s="1"/>
  <c r="G73" i="1"/>
  <c r="H73" i="1" s="1"/>
  <c r="G72" i="1"/>
  <c r="H72" i="1" s="1"/>
  <c r="G71" i="1"/>
  <c r="H71" i="1" s="1"/>
  <c r="G70" i="1"/>
  <c r="H70" i="1" s="1"/>
  <c r="G69" i="1"/>
  <c r="H69" i="1" s="1"/>
  <c r="G68" i="1"/>
  <c r="H68" i="1" s="1"/>
  <c r="G67" i="1"/>
  <c r="H67" i="1" s="1"/>
  <c r="G66" i="1"/>
  <c r="H66" i="1" s="1"/>
  <c r="G65" i="1"/>
  <c r="H65" i="1" s="1"/>
  <c r="G64" i="1"/>
  <c r="H64" i="1" s="1"/>
  <c r="G63" i="1"/>
  <c r="H63" i="1" s="1"/>
  <c r="G62" i="1"/>
  <c r="H62" i="1" s="1"/>
  <c r="G61" i="1"/>
  <c r="H61" i="1" s="1"/>
  <c r="G60" i="1"/>
  <c r="H60" i="1" s="1"/>
  <c r="G59" i="1"/>
  <c r="H59" i="1" s="1"/>
  <c r="G58" i="1"/>
  <c r="H58" i="1" s="1"/>
  <c r="G57" i="1"/>
  <c r="H57" i="1" s="1"/>
  <c r="G56" i="1"/>
  <c r="H56" i="1" s="1"/>
  <c r="G55" i="1"/>
  <c r="H55" i="1" s="1"/>
  <c r="G54" i="1"/>
  <c r="H54" i="1" s="1"/>
  <c r="G53" i="1"/>
  <c r="H53" i="1" s="1"/>
  <c r="G52" i="1"/>
  <c r="H52" i="1" s="1"/>
  <c r="G51" i="1"/>
  <c r="H51" i="1" s="1"/>
  <c r="G50" i="1"/>
  <c r="H50" i="1" s="1"/>
  <c r="G49" i="1"/>
  <c r="H49" i="1" s="1"/>
  <c r="G48" i="1"/>
  <c r="H48" i="1" s="1"/>
  <c r="G47" i="1"/>
  <c r="H47" i="1" s="1"/>
  <c r="G46" i="1"/>
  <c r="H46" i="1" s="1"/>
  <c r="G45" i="1"/>
  <c r="H45" i="1" s="1"/>
  <c r="G44" i="1"/>
  <c r="H44" i="1" s="1"/>
  <c r="G43" i="1"/>
  <c r="H43" i="1" s="1"/>
  <c r="G42" i="1"/>
  <c r="H42" i="1" s="1"/>
  <c r="G41" i="1"/>
  <c r="H41" i="1" s="1"/>
  <c r="G40" i="1"/>
  <c r="H40" i="1" s="1"/>
  <c r="G39" i="1"/>
  <c r="H39" i="1" s="1"/>
  <c r="G38" i="1"/>
  <c r="H38" i="1" s="1"/>
  <c r="G37" i="1"/>
  <c r="H37" i="1" s="1"/>
  <c r="G36" i="1"/>
  <c r="H36" i="1" s="1"/>
  <c r="G35" i="1"/>
  <c r="H35" i="1" s="1"/>
  <c r="G34" i="1"/>
  <c r="H34" i="1" s="1"/>
  <c r="G33" i="1"/>
  <c r="H33" i="1" s="1"/>
  <c r="G32" i="1"/>
  <c r="H32" i="1" s="1"/>
  <c r="G31" i="1"/>
  <c r="H31" i="1" s="1"/>
  <c r="G30" i="1"/>
  <c r="H30" i="1" s="1"/>
  <c r="G29" i="1"/>
  <c r="H29" i="1" s="1"/>
  <c r="G28" i="1"/>
  <c r="H28" i="1" s="1"/>
  <c r="G27" i="1"/>
  <c r="H27" i="1" s="1"/>
  <c r="G26" i="1"/>
  <c r="H26" i="1" s="1"/>
  <c r="G25" i="1"/>
  <c r="H25" i="1" s="1"/>
  <c r="G24" i="1"/>
  <c r="H24" i="1" s="1"/>
  <c r="G23" i="1"/>
  <c r="H23" i="1" s="1"/>
  <c r="G22" i="1"/>
  <c r="H22" i="1" s="1"/>
  <c r="G21" i="1"/>
  <c r="H21" i="1" s="1"/>
  <c r="G20" i="1"/>
  <c r="H20" i="1" s="1"/>
  <c r="G19" i="1"/>
  <c r="H19" i="1" s="1"/>
  <c r="G18" i="1"/>
  <c r="H18" i="1" s="1"/>
  <c r="G17" i="1"/>
  <c r="H17" i="1" s="1"/>
  <c r="G16" i="1"/>
  <c r="H16" i="1" s="1"/>
  <c r="G15" i="1"/>
  <c r="H15" i="1" s="1"/>
  <c r="G14" i="1"/>
  <c r="H14" i="1" s="1"/>
  <c r="G13" i="1"/>
  <c r="H13" i="1" s="1"/>
  <c r="G12" i="1"/>
  <c r="H12" i="1" s="1"/>
  <c r="G11" i="1"/>
  <c r="H11" i="1" s="1"/>
  <c r="G10" i="1"/>
  <c r="H10" i="1" s="1"/>
  <c r="G9" i="1"/>
  <c r="H9" i="1" s="1"/>
  <c r="G8" i="1"/>
  <c r="H8" i="1" s="1"/>
  <c r="P97" i="2"/>
  <c r="Q97" i="2" s="1"/>
  <c r="P96" i="2"/>
  <c r="P95" i="2"/>
  <c r="P94" i="2"/>
  <c r="P93" i="2"/>
  <c r="Q93" i="2" s="1"/>
  <c r="P92" i="2"/>
  <c r="Q92" i="2" s="1"/>
  <c r="P91" i="2"/>
  <c r="Q91" i="2" s="1"/>
  <c r="P90" i="2"/>
  <c r="P89" i="2"/>
  <c r="P88" i="2"/>
  <c r="Q88" i="2" s="1"/>
  <c r="P87" i="2"/>
  <c r="Q87" i="2" s="1"/>
  <c r="P86" i="2"/>
  <c r="P85" i="2"/>
  <c r="Q85" i="2" s="1"/>
  <c r="P84" i="2"/>
  <c r="Q84" i="2" s="1"/>
  <c r="P83" i="2"/>
  <c r="Q83" i="2" s="1"/>
  <c r="P82" i="2"/>
  <c r="Q82" i="2" s="1"/>
  <c r="P81" i="2"/>
  <c r="Q81" i="2" s="1"/>
  <c r="P80" i="2"/>
  <c r="P79" i="2"/>
  <c r="P78" i="2"/>
  <c r="P77" i="2"/>
  <c r="Q77" i="2" s="1"/>
  <c r="P76" i="2"/>
  <c r="Q76" i="2" s="1"/>
  <c r="P75" i="2"/>
  <c r="Q75" i="2" s="1"/>
  <c r="P74" i="2"/>
  <c r="Q74" i="2" s="1"/>
  <c r="P73" i="2"/>
  <c r="P72" i="2"/>
  <c r="Q72" i="2" s="1"/>
  <c r="P71" i="2"/>
  <c r="Q71" i="2" s="1"/>
  <c r="P70" i="2"/>
  <c r="P69" i="2"/>
  <c r="Q69" i="2" s="1"/>
  <c r="P68" i="2"/>
  <c r="Q68" i="2" s="1"/>
  <c r="P67" i="2"/>
  <c r="Q67" i="2" s="1"/>
  <c r="P66" i="2"/>
  <c r="Q66" i="2" s="1"/>
  <c r="P65" i="2"/>
  <c r="Q65" i="2" s="1"/>
  <c r="P64" i="2"/>
  <c r="P63" i="2"/>
  <c r="Q63" i="2" s="1"/>
  <c r="P62" i="2"/>
  <c r="P61" i="2"/>
  <c r="Q61" i="2" s="1"/>
  <c r="P60" i="2"/>
  <c r="Q60" i="2" s="1"/>
  <c r="P59" i="2"/>
  <c r="Q59" i="2" s="1"/>
  <c r="P58" i="2"/>
  <c r="Q58" i="2" s="1"/>
  <c r="P57" i="2"/>
  <c r="P56" i="2"/>
  <c r="P55" i="2"/>
  <c r="Q55" i="2" s="1"/>
  <c r="P54" i="2"/>
  <c r="Q54" i="2" s="1"/>
  <c r="P53" i="2"/>
  <c r="Q53" i="2" s="1"/>
  <c r="P52" i="2"/>
  <c r="Q52" i="2" s="1"/>
  <c r="P51" i="2"/>
  <c r="Q51" i="2" s="1"/>
  <c r="P50" i="2"/>
  <c r="Q50" i="2" s="1"/>
  <c r="P49" i="2"/>
  <c r="Q49" i="2" s="1"/>
  <c r="P48" i="2"/>
  <c r="P47" i="2"/>
  <c r="P46" i="2"/>
  <c r="P45" i="2"/>
  <c r="Q45" i="2" s="1"/>
  <c r="P44" i="2"/>
  <c r="Q44" i="2" s="1"/>
  <c r="P43" i="2"/>
  <c r="Q43" i="2" s="1"/>
  <c r="P42" i="2"/>
  <c r="Q42" i="2" s="1"/>
  <c r="P41" i="2"/>
  <c r="P40" i="2"/>
  <c r="P39" i="2"/>
  <c r="Q39" i="2" s="1"/>
  <c r="P38" i="2"/>
  <c r="P37" i="2"/>
  <c r="Q37" i="2" s="1"/>
  <c r="P36" i="2"/>
  <c r="Q36" i="2" s="1"/>
  <c r="P35" i="2"/>
  <c r="Q35" i="2" s="1"/>
  <c r="P34" i="2"/>
  <c r="Q34" i="2" s="1"/>
  <c r="P33" i="2"/>
  <c r="Q33" i="2" s="1"/>
  <c r="P32" i="2"/>
  <c r="Q32" i="2" s="1"/>
  <c r="P31" i="2"/>
  <c r="Q31" i="2" s="1"/>
  <c r="P30" i="2"/>
  <c r="P29" i="2"/>
  <c r="Q29" i="2" s="1"/>
  <c r="P28" i="2"/>
  <c r="Q28" i="2" s="1"/>
  <c r="P27" i="2"/>
  <c r="Q27" i="2" s="1"/>
  <c r="P26" i="2"/>
  <c r="Q26" i="2" s="1"/>
  <c r="P25" i="2"/>
  <c r="P24" i="2"/>
  <c r="P23" i="2"/>
  <c r="Q23" i="2" s="1"/>
  <c r="P22" i="2"/>
  <c r="P21" i="2"/>
  <c r="Q21" i="2" s="1"/>
  <c r="P20" i="2"/>
  <c r="Q20" i="2" s="1"/>
  <c r="P19" i="2"/>
  <c r="Q19" i="2" s="1"/>
  <c r="P18" i="2"/>
  <c r="Q18" i="2" s="1"/>
  <c r="P17" i="2"/>
  <c r="Q17" i="2" s="1"/>
  <c r="P16" i="2"/>
  <c r="Q16" i="2" s="1"/>
  <c r="P15" i="2"/>
  <c r="Q15" i="2" s="1"/>
  <c r="P14" i="2"/>
  <c r="P13" i="2"/>
  <c r="Q13" i="2" s="1"/>
  <c r="P12" i="2"/>
  <c r="Q12" i="2" s="1"/>
  <c r="P11" i="2"/>
  <c r="Q11" i="2" s="1"/>
  <c r="P10" i="2"/>
  <c r="Q10" i="2" s="1"/>
  <c r="P9" i="2"/>
  <c r="P8" i="2"/>
  <c r="Q8" i="2" s="1"/>
  <c r="P98" i="2"/>
  <c r="P93" i="1"/>
  <c r="P92" i="1"/>
  <c r="P91" i="1"/>
  <c r="P90" i="1"/>
  <c r="P89" i="1"/>
  <c r="P88" i="1"/>
  <c r="Q88" i="1" s="1"/>
  <c r="P87" i="1"/>
  <c r="Q87" i="1" s="1"/>
  <c r="P86" i="1"/>
  <c r="Q86" i="1" s="1"/>
  <c r="P85" i="1"/>
  <c r="Q85" i="1" s="1"/>
  <c r="P84" i="1"/>
  <c r="Q84" i="1" s="1"/>
  <c r="P83" i="1"/>
  <c r="Q83" i="1" s="1"/>
  <c r="P82" i="1"/>
  <c r="Q82" i="1" s="1"/>
  <c r="P81" i="1"/>
  <c r="Q81" i="1" s="1"/>
  <c r="P80" i="1"/>
  <c r="Q80" i="1" s="1"/>
  <c r="P79" i="1"/>
  <c r="P78" i="1"/>
  <c r="Q78" i="1" s="1"/>
  <c r="P77" i="1"/>
  <c r="Q77" i="1" s="1"/>
  <c r="P76" i="1"/>
  <c r="Q76" i="1" s="1"/>
  <c r="P75" i="1"/>
  <c r="Q75" i="1" s="1"/>
  <c r="P74" i="1"/>
  <c r="Q74" i="1" s="1"/>
  <c r="P73" i="1"/>
  <c r="Q73" i="1" s="1"/>
  <c r="P72" i="1"/>
  <c r="Q72" i="1" s="1"/>
  <c r="P71" i="1"/>
  <c r="Q71" i="1" s="1"/>
  <c r="P70" i="1"/>
  <c r="Q70" i="1" s="1"/>
  <c r="P69" i="1"/>
  <c r="Q69" i="1" s="1"/>
  <c r="P68" i="1"/>
  <c r="Q68" i="1" s="1"/>
  <c r="P67" i="1"/>
  <c r="Q67" i="1" s="1"/>
  <c r="P66" i="1"/>
  <c r="Q66" i="1" s="1"/>
  <c r="P65" i="1"/>
  <c r="Q65" i="1" s="1"/>
  <c r="P64" i="1"/>
  <c r="Q64" i="1" s="1"/>
  <c r="P63" i="1"/>
  <c r="P62" i="1"/>
  <c r="Q62" i="1" s="1"/>
  <c r="P61" i="1"/>
  <c r="P60" i="1"/>
  <c r="Q60" i="1" s="1"/>
  <c r="P59" i="1"/>
  <c r="Q59" i="1" s="1"/>
  <c r="P58" i="1"/>
  <c r="Q58" i="1" s="1"/>
  <c r="P57" i="1"/>
  <c r="Q57" i="1" s="1"/>
  <c r="P56" i="1"/>
  <c r="Q56" i="1" s="1"/>
  <c r="P55" i="1"/>
  <c r="P54" i="1"/>
  <c r="Q54" i="1" s="1"/>
  <c r="P53" i="1"/>
  <c r="P52" i="1"/>
  <c r="Q52" i="1" s="1"/>
  <c r="P51" i="1"/>
  <c r="Q51" i="1" s="1"/>
  <c r="P50" i="1"/>
  <c r="Q50" i="1" s="1"/>
  <c r="P49" i="1"/>
  <c r="Q49" i="1" s="1"/>
  <c r="P48" i="1"/>
  <c r="Q48" i="1" s="1"/>
  <c r="P47" i="1"/>
  <c r="P46" i="1"/>
  <c r="Q46" i="1" s="1"/>
  <c r="P45" i="1"/>
  <c r="Q45" i="1" s="1"/>
  <c r="P44" i="1"/>
  <c r="Q44" i="1" s="1"/>
  <c r="P43" i="1"/>
  <c r="Q43" i="1" s="1"/>
  <c r="P42" i="1"/>
  <c r="Q42" i="1" s="1"/>
  <c r="P41" i="1"/>
  <c r="Q41" i="1" s="1"/>
  <c r="P40" i="1"/>
  <c r="Q40" i="1" s="1"/>
  <c r="P39" i="1"/>
  <c r="P38" i="1"/>
  <c r="Q38" i="1" s="1"/>
  <c r="P37" i="1"/>
  <c r="Q37" i="1" s="1"/>
  <c r="P36" i="1"/>
  <c r="Q36" i="1" s="1"/>
  <c r="P35" i="1"/>
  <c r="Q35" i="1" s="1"/>
  <c r="P34" i="1"/>
  <c r="Q34" i="1" s="1"/>
  <c r="P33" i="1"/>
  <c r="Q33" i="1" s="1"/>
  <c r="P32" i="1"/>
  <c r="Q32" i="1" s="1"/>
  <c r="P31" i="1"/>
  <c r="Q31" i="1" s="1"/>
  <c r="P30" i="1"/>
  <c r="Q30" i="1" s="1"/>
  <c r="P29" i="1"/>
  <c r="Q29" i="1" s="1"/>
  <c r="P28" i="1"/>
  <c r="Q28" i="1" s="1"/>
  <c r="P27" i="1"/>
  <c r="Q27" i="1" s="1"/>
  <c r="P26" i="1"/>
  <c r="Q26" i="1" s="1"/>
  <c r="P25" i="1"/>
  <c r="Q25" i="1" s="1"/>
  <c r="P24" i="1"/>
  <c r="Q24" i="1" s="1"/>
  <c r="P23" i="1"/>
  <c r="P22" i="1"/>
  <c r="Q22" i="1" s="1"/>
  <c r="P21" i="1"/>
  <c r="P20" i="1"/>
  <c r="Q20" i="1" s="1"/>
  <c r="P19" i="1"/>
  <c r="Q19" i="1" s="1"/>
  <c r="P18" i="1"/>
  <c r="Q18" i="1" s="1"/>
  <c r="P17" i="1"/>
  <c r="Q17" i="1" s="1"/>
  <c r="P16" i="1"/>
  <c r="Q16" i="1" s="1"/>
  <c r="P15" i="1"/>
  <c r="Q15" i="1" s="1"/>
  <c r="P14" i="1"/>
  <c r="Q14" i="1" s="1"/>
  <c r="P13" i="1"/>
  <c r="Q13" i="1" s="1"/>
  <c r="P12" i="1"/>
  <c r="Q12" i="1" s="1"/>
  <c r="P11" i="1"/>
  <c r="Q11" i="1" s="1"/>
  <c r="P10" i="1"/>
  <c r="Q10" i="1" s="1"/>
  <c r="P9" i="1"/>
  <c r="Q9" i="1" s="1"/>
  <c r="P8" i="1"/>
  <c r="Q8" i="1" s="1"/>
  <c r="U94" i="1"/>
  <c r="T94" i="1"/>
  <c r="Q96" i="2"/>
  <c r="Q95" i="2"/>
  <c r="Q94" i="2"/>
  <c r="Q90" i="2"/>
  <c r="Q89" i="2"/>
  <c r="Q86" i="2"/>
  <c r="Q80" i="2"/>
  <c r="Q79" i="2"/>
  <c r="Q78" i="2"/>
  <c r="Q73" i="2"/>
  <c r="Q70" i="2"/>
  <c r="Q64" i="2"/>
  <c r="Q62" i="2"/>
  <c r="Q57" i="2"/>
  <c r="Q56" i="2"/>
  <c r="Q48" i="2"/>
  <c r="Q47" i="2"/>
  <c r="Q46" i="2"/>
  <c r="Q41" i="2"/>
  <c r="Q40" i="2"/>
  <c r="Q38" i="2"/>
  <c r="Q30" i="2"/>
  <c r="Q25" i="2"/>
  <c r="Q24" i="2"/>
  <c r="Q22" i="2"/>
  <c r="Q14" i="2"/>
  <c r="Q9" i="2"/>
  <c r="Q98" i="2"/>
  <c r="Q93" i="1"/>
  <c r="Q92" i="1"/>
  <c r="Q91" i="1"/>
  <c r="Q90" i="1"/>
  <c r="Q89" i="1"/>
  <c r="Q79" i="1"/>
  <c r="Q63" i="1"/>
  <c r="Q61" i="1"/>
  <c r="Q55" i="1"/>
  <c r="Q53" i="1"/>
  <c r="Q47" i="1"/>
  <c r="Q39" i="1"/>
  <c r="Q23" i="1"/>
  <c r="Q21" i="1"/>
  <c r="V99" i="2"/>
  <c r="U99" i="2"/>
  <c r="N8" i="2" l="1"/>
  <c r="L99" i="2"/>
  <c r="G99" i="2"/>
  <c r="N61" i="2"/>
  <c r="K99" i="2"/>
  <c r="M9" i="2"/>
  <c r="M57" i="2"/>
  <c r="N57" i="2" s="1"/>
  <c r="M89" i="2"/>
  <c r="N89" i="2" s="1"/>
  <c r="N9" i="2"/>
  <c r="N17" i="2"/>
  <c r="M38" i="2"/>
  <c r="N38" i="2" s="1"/>
  <c r="M46" i="2"/>
  <c r="N46" i="2" s="1"/>
  <c r="N49" i="2"/>
  <c r="M54" i="2"/>
  <c r="N54" i="2" s="1"/>
  <c r="M70" i="2"/>
  <c r="N70" i="2" s="1"/>
  <c r="N73" i="2"/>
  <c r="M78" i="2"/>
  <c r="N78" i="2" s="1"/>
  <c r="N81" i="2"/>
  <c r="M86" i="2"/>
  <c r="N86" i="2" s="1"/>
  <c r="M94" i="2"/>
  <c r="N94" i="2" s="1"/>
  <c r="N97" i="2"/>
  <c r="M11" i="2"/>
  <c r="N11" i="2" s="1"/>
  <c r="N14" i="2"/>
  <c r="M19" i="2"/>
  <c r="N19" i="2" s="1"/>
  <c r="N22" i="2"/>
  <c r="M27" i="2"/>
  <c r="N27" i="2" s="1"/>
  <c r="N30" i="2"/>
  <c r="M35" i="2"/>
  <c r="N35" i="2" s="1"/>
  <c r="M43" i="2"/>
  <c r="N43" i="2" s="1"/>
  <c r="M51" i="2"/>
  <c r="N51" i="2" s="1"/>
  <c r="M59" i="2"/>
  <c r="N59" i="2" s="1"/>
  <c r="N62" i="2"/>
  <c r="M67" i="2"/>
  <c r="N67" i="2" s="1"/>
  <c r="M75" i="2"/>
  <c r="N75" i="2" s="1"/>
  <c r="M83" i="2"/>
  <c r="N83" i="2" s="1"/>
  <c r="M91" i="2"/>
  <c r="N91" i="2" s="1"/>
  <c r="M41" i="2"/>
  <c r="N41" i="2" s="1"/>
  <c r="M96" i="2"/>
  <c r="N96" i="2" s="1"/>
  <c r="M13" i="2"/>
  <c r="N13" i="2" s="1"/>
  <c r="M21" i="2"/>
  <c r="N21" i="2" s="1"/>
  <c r="M29" i="2"/>
  <c r="N29" i="2" s="1"/>
  <c r="M37" i="2"/>
  <c r="N37" i="2" s="1"/>
  <c r="M45" i="2"/>
  <c r="N45" i="2" s="1"/>
  <c r="N53" i="2"/>
  <c r="M61" i="2"/>
  <c r="M69" i="2"/>
  <c r="N69" i="2" s="1"/>
  <c r="M77" i="2"/>
  <c r="N77" i="2" s="1"/>
  <c r="M85" i="2"/>
  <c r="N85" i="2" s="1"/>
  <c r="M93" i="2"/>
  <c r="N93" i="2" s="1"/>
  <c r="J99" i="2"/>
  <c r="N65" i="2"/>
  <c r="M10" i="2"/>
  <c r="N10" i="2" s="1"/>
  <c r="M18" i="2"/>
  <c r="N18" i="2" s="1"/>
  <c r="M26" i="2"/>
  <c r="N26" i="2" s="1"/>
  <c r="M34" i="2"/>
  <c r="N34" i="2" s="1"/>
  <c r="M42" i="2"/>
  <c r="N42" i="2" s="1"/>
  <c r="M50" i="2"/>
  <c r="N50" i="2" s="1"/>
  <c r="M58" i="2"/>
  <c r="N58" i="2" s="1"/>
  <c r="M66" i="2"/>
  <c r="N66" i="2" s="1"/>
  <c r="M74" i="2"/>
  <c r="N74" i="2" s="1"/>
  <c r="M82" i="2"/>
  <c r="N82" i="2" s="1"/>
  <c r="M90" i="2"/>
  <c r="N90" i="2" s="1"/>
  <c r="M98" i="2"/>
  <c r="N98" i="2" s="1"/>
  <c r="M25" i="2"/>
  <c r="N25" i="2" s="1"/>
  <c r="M33" i="2"/>
  <c r="N33" i="2" s="1"/>
  <c r="H11" i="2"/>
  <c r="H99" i="2" s="1"/>
  <c r="N14" i="1"/>
  <c r="H94" i="1"/>
  <c r="G94" i="1"/>
  <c r="K94" i="1"/>
  <c r="J94" i="1"/>
  <c r="P94" i="1"/>
  <c r="Q94" i="1"/>
  <c r="P99" i="2"/>
  <c r="Q99" i="2"/>
  <c r="F99" i="2"/>
  <c r="F94" i="1"/>
  <c r="N99" i="2" l="1"/>
  <c r="M99" i="2"/>
  <c r="F101" i="2"/>
  <c r="N94" i="1"/>
</calcChain>
</file>

<file path=xl/sharedStrings.xml><?xml version="1.0" encoding="utf-8"?>
<sst xmlns="http://schemas.openxmlformats.org/spreadsheetml/2006/main" count="406" uniqueCount="201">
  <si>
    <t>COMTEC SOLUTIONS SAS</t>
  </si>
  <si>
    <t>STATE SOLUTIONS SAS</t>
  </si>
  <si>
    <t>ITEM</t>
  </si>
  <si>
    <t>Descripción</t>
  </si>
  <si>
    <t>Unidad de Medida</t>
  </si>
  <si>
    <t>Cantidad</t>
  </si>
  <si>
    <t>Precio unitario con IVA</t>
  </si>
  <si>
    <t>Suministro de tóner HP LARSER JET 201A CYAN - CF401A</t>
  </si>
  <si>
    <t>Unidad</t>
  </si>
  <si>
    <t>Suministro de tóner HP LARSER JET 201A BLACK - CF400A</t>
  </si>
  <si>
    <t>Suministro de tóner HP LARSER JET 201A YELLOW - CF402A</t>
  </si>
  <si>
    <t>Suministro de tóner HP LARSER JET 201A MAGENTA -CF403A</t>
  </si>
  <si>
    <t>Suministro Cabezal CH646A para impresora plotter HP DESING JET T 7200</t>
  </si>
  <si>
    <t>CARTUCHO DE TINTA DESIGNJET HP 761 COLOR AZUL</t>
  </si>
  <si>
    <t>CARTUCHO DE TINTA DESIGNJET HP 761 COLOR MAGENTA</t>
  </si>
  <si>
    <t>CARTUCHO HP 950 BLACK - CN049AL</t>
  </si>
  <si>
    <t>CARTUCHO HP PAGE WIDE 974X - CYAN</t>
  </si>
  <si>
    <t>CARTUCHO HP PAGE WIDE 974X MAGENTA</t>
  </si>
  <si>
    <t>CARTUCHO HP PAGE WIDE 974X YELLOW</t>
  </si>
  <si>
    <t>CARTUCHO HP PageWidi Pro MFP 477dw 974X Black</t>
  </si>
  <si>
    <t>CARTUCHO LEXMARK IMPRESORA BLANCO Y NEGRO 52D4X00</t>
  </si>
  <si>
    <t>LEXMARK 84C4HKO BLACK CX725</t>
  </si>
  <si>
    <t>TINTA EPSON 664 BLACK IMPRESORA A COLOR EPSON L210</t>
  </si>
  <si>
    <t>TINTA EPSON 664 CYAN IMPRESORA A COLOR EPSON L210</t>
  </si>
  <si>
    <t>TINTA EPSON 664 MAGENTA IMPRESORA A COLOR EPSON L210</t>
  </si>
  <si>
    <t>TINTA EPSON 664 YELLOW IMPRESORA A COLOR EPSON L210</t>
  </si>
  <si>
    <t>TINTA EPSON 774 BLACK</t>
  </si>
  <si>
    <t>TINTA EPSON T941120 NEGRO</t>
  </si>
  <si>
    <t>TINTA EPSON T941220 CYAN</t>
  </si>
  <si>
    <t>TINTA EPSON T941320 MAGENTA</t>
  </si>
  <si>
    <t>TINTA EPSON T941420 YELLOW</t>
  </si>
  <si>
    <t>TINTA PARA IMPRESORA DE CARNET MAGICARD EN CINTA MA300YMCKO</t>
  </si>
  <si>
    <t>TINTA PARA IMPRESORA DE CARNET MAGICARD EN CINTA MA250YMCK0</t>
  </si>
  <si>
    <t>TONER 201A HP LARSEJET PRO MFP277DW COLOR AMARILLO</t>
  </si>
  <si>
    <t>TONER HP 125A LASERJET ORIGINAL COLOR AMARILLO</t>
  </si>
  <si>
    <t>TONER HP 125A LASERJET ORIGINAL COLOR CYAN</t>
  </si>
  <si>
    <t>TONER HP 125A LASERJET ORIGINAL COLOR MAGENTA</t>
  </si>
  <si>
    <t>TONER HP 125A LASERJET ORIGINAL COLOR NEGRO</t>
  </si>
  <si>
    <t>TONER HP BLACK CE285A</t>
  </si>
  <si>
    <t>TONER HP black Q7551X ( 51X)</t>
  </si>
  <si>
    <t>TONER HP CF280A</t>
  </si>
  <si>
    <t>TONER HP LASEJET PRO M428 FDW CF258X</t>
  </si>
  <si>
    <t>TONER HP LASER JET 410X MAGENTA - CF413X</t>
  </si>
  <si>
    <t>TONER HP LASER JET 410X BLACK - CF410X</t>
  </si>
  <si>
    <t>TONER HP LASER JET 410X CYAN - CF411X</t>
  </si>
  <si>
    <t>TONER HP LASER JET 410X YELLOW CF412X</t>
  </si>
  <si>
    <t>TONER HP LASER JET 81X BLACK - CF281XC</t>
  </si>
  <si>
    <t>TONER HP LASERJET PRO MFP M428FDW 58A / CF258A</t>
  </si>
  <si>
    <t>TONER HP NEGRO CF281A</t>
  </si>
  <si>
    <t>TONER HP NEGRO CC364X</t>
  </si>
  <si>
    <t>TONER HP OFFICEJET 100 MOBILE PRINTER 95 (COLOR)</t>
  </si>
  <si>
    <t>TONER HP OFFICEJET 100 MOBILE PRINTER 98 (NEGRO)</t>
  </si>
  <si>
    <t>CARTUCHO HP 56 BLACK C6656A</t>
  </si>
  <si>
    <t>CARTUCHO HP 57 TRICOLOR C6657AL Color</t>
  </si>
  <si>
    <t>CARTUCHO HP 950 / 950XL (NEGRO) ORIGINAL</t>
  </si>
  <si>
    <t>CARTUCHO HP 951 / 951XL (COLOR AMARILLO) ORIGINAL</t>
  </si>
  <si>
    <t>CARTUCHO HP 951 / 951XL (COLOR CIAN) ORIGINAL</t>
  </si>
  <si>
    <t>CARTUCHO HP 951 / 951XL (COLOR MAGENTA)</t>
  </si>
  <si>
    <t>CARTUCHO HP 971XL Yellow -CN628AM</t>
  </si>
  <si>
    <t>TONER HP LASER JET 42X-Q5942X</t>
  </si>
  <si>
    <t>TONER Kyocera Ecosys M3145idn TK-3162</t>
  </si>
  <si>
    <t>TONER KYOCERA TK 5152K - BLACK</t>
  </si>
  <si>
    <t>TONER Kyocera TK-5152C - CIAN</t>
  </si>
  <si>
    <t>TONER Kyocer TK-5152M - MAGENTA</t>
  </si>
  <si>
    <t>TONER Kyocera TK-5152Y - YELLOW</t>
  </si>
  <si>
    <t>TONER Kyocera Ecosys P 3060dn TK-3192</t>
  </si>
  <si>
    <t>TONER KYOCERA NEGRO TK 3132</t>
  </si>
  <si>
    <t>TONER KYOCERA TK 1147</t>
  </si>
  <si>
    <t>TONER KYOCERA TK-3122</t>
  </si>
  <si>
    <t>TONER KYOCERA black TK 592K</t>
  </si>
  <si>
    <t>TONER KYOCERA TK-592C CYAN</t>
  </si>
  <si>
    <t>TONER KYOCERA TK-592M MAGENTA</t>
  </si>
  <si>
    <t>TONER KYOCERA TK-592Y YELLOW</t>
  </si>
  <si>
    <t>TONER KYOCERA TK-6117</t>
  </si>
  <si>
    <t>TONER HP LASER JET 55A BLACK-CE 255A</t>
  </si>
  <si>
    <t>TONER LEXMARK 52D4X0E BLACK - MS811-MS812</t>
  </si>
  <si>
    <t>TONER LEXMARK 74C4SM0 MAGENTA</t>
  </si>
  <si>
    <t>TONER Lexmark Cx 725 Black 74C4SK0</t>
  </si>
  <si>
    <t>TONER Lexmark Cx 725 Cyan 74C4SC0</t>
  </si>
  <si>
    <t>TONER Lexmark Cx 725 Yellow 74C4SY0</t>
  </si>
  <si>
    <t>TONER HP LASER JET 304A YELLOW - CC532A</t>
  </si>
  <si>
    <t>TONER HP LASER JET 304A MAGENTA - CC533A</t>
  </si>
  <si>
    <t>TONER HP LASER JET 304A BLACK - CC530A</t>
  </si>
  <si>
    <t>TONER RICOH MP1900 TYPE 1130D</t>
  </si>
  <si>
    <t>TONER RICOH SP 431 D 1350 YELOW</t>
  </si>
  <si>
    <t>TONER RICOH- 305SPF</t>
  </si>
  <si>
    <t>TONER RICOH- CYAN-C250H</t>
  </si>
  <si>
    <t>TONER RICOH-BLACK M - C250H</t>
  </si>
  <si>
    <t>TONER RICOH-MAGENTA-C250H</t>
  </si>
  <si>
    <t>TONER RICOH-YELLOW C250H</t>
  </si>
  <si>
    <t>TONER IM 600 BLACK Impresora RICOH</t>
  </si>
  <si>
    <t>Exento</t>
  </si>
  <si>
    <t>Subtotal Gravado 19%</t>
  </si>
  <si>
    <t>IVA 19%</t>
  </si>
  <si>
    <t>Total</t>
  </si>
  <si>
    <r>
      <rPr>
        <sz val="11"/>
        <rFont val="Century Gothic"/>
        <family val="2"/>
      </rPr>
      <t>TINTA EPSON 215 NEGRO CODIGO T215120-AL / . Impresora Epson
WorkForce WF100</t>
    </r>
  </si>
  <si>
    <r>
      <rPr>
        <sz val="11"/>
        <rFont val="Century Gothic"/>
        <family val="2"/>
      </rPr>
      <t>TINTA TRICOLOR EPSON 215 CODIGO T215520-AL / . Impresora Epson
WorkForce WF100</t>
    </r>
  </si>
  <si>
    <r>
      <rPr>
        <b/>
        <sz val="11"/>
        <rFont val="Century Gothic"/>
        <family val="2"/>
      </rPr>
      <t xml:space="preserve">Condiciones:
</t>
    </r>
    <r>
      <rPr>
        <sz val="11"/>
        <rFont val="Century Gothic"/>
        <family val="2"/>
      </rPr>
      <t>o  La propuesta tiene una validez de 30 días
o  Los valores incluyen IVA de 19%
o  La validez de la cotización es de 30 días
Atentamente,</t>
    </r>
  </si>
  <si>
    <r>
      <rPr>
        <sz val="11"/>
        <rFont val="Century Gothic"/>
        <family val="2"/>
      </rPr>
      <t>Lorena Andrea Lozada Asesor comercial
Proponente: COMTEC SOLUTIONS SAS</t>
    </r>
  </si>
  <si>
    <t>OBJETO: ADQUISICIÓN DE CONSUMIBLES DE IMPRESIÓN, DERIVADOS DEL PAPEL Y ELEMENTOS DE CONSUMO TIPO PAPELERÍA, PARA SUPLIR LAS NECESIDADES DE LAS DEPENDENCIAS DE LA ALCALDÍA MUNICIPAL DE CHÍA – CUNDINAMARCA</t>
  </si>
  <si>
    <t>CUADRO COMPARATIVO DE COTIZACIONES LOTE 2 (Derivados del papel y elementos de consumos de Papelería)</t>
  </si>
  <si>
    <t>Block amarillo cuadriculado media carta.70gr x 50 hojas. Hoja precortada</t>
  </si>
  <si>
    <t>Block Cuadriculado Carta * 80 hojas. Mayor soporte al escribir, por su rígido respaldo. Fácil desprendimiento de las hojas evitando que se desembloque, por su lomo. Elaborado en papel bond de 60 g/m2. Color Blanco</t>
  </si>
  <si>
    <t>Sobre Manila Extra Oficio 30*42 cm</t>
  </si>
  <si>
    <t>Paquete x 20 unidades</t>
  </si>
  <si>
    <t>Papel kimberly tamaño carta 180 gr paquete x 50 unidades</t>
  </si>
  <si>
    <t>Paquete x 50 unidades</t>
  </si>
  <si>
    <t>Papel kimberly 120 gr oficio paquete por 50 hojas</t>
  </si>
  <si>
    <t>Resma papel fotocopia tamaño carta 75gr x 500 hojas. Esta hecho a base de fibra virgen de bagazo de la caña de azúcar. - dimensiones: 21.6 x 27.9 cm. color: blanco polar. Papel amigable con el medio ambiente.100% reciclables. Papel biodegradable y compostable. Longitud: 5.3 cm. ancho: 21.7 cm. alto: 28 cm. peso: 2310 gr. certificación ISO 9001 - ISO 14001. OHSAS 18001</t>
  </si>
  <si>
    <t>Resma papel fotocopia tamaño oficio 75gr x 500 hojas. Esta hecho a base de fibra virgen de bagazo de la caña de azúcar. - dimensiones: 21.6 x 33.0 cm. color: blanco polar. Papel amigable con el medio ambiente.100% reciclables. Papel biodegradable y compostable. Certificación ISO 9001 - ISO 14001. OHSAS 18001.</t>
  </si>
  <si>
    <t>Referencia X-200, Dimensiones internas: ancho: 20 cm. x alto: 25 cm. X largo: 39 cm, dimensiones externas: ancho: 20.5 cm. x alto: 26.5 cm. X largo: 40 cm, diseño: Apertura frontal con pliegue en el costado izquierdo y pestaña para su manipulación. No deben tener perforaciones que faciliten la entrada de polvo e insectos, material: Cartón kraft corrugado de pared sencilla con una resistencia mínima a la compresión vertical (RCV) de c-620 c-790 kgf/m y una resistencia mínima al aplastamiento horizontal de 2 kgf/cm2, recubrimiento interno: pH inferior a 7, constituido por una película transparente de material inerte con base en ceras neutras, películas poliméricas, emulsión de parafinas o ceras vegetales, insoluble en agua, recubrimiento exterior: Pre impreso en tinta negra con identificación de la entidad: logo y los siguientes ítems: Sección, Subsección, Serie, Subserie o asunto, N° de caja, N°. de carpetas y Fechas extremas, acabado: El cartón corrugado debe tener un acabado liso, suave, libre de partículas abrasivas  u otras imperfecciones, peso: La caja armada y vacía debe tener un peso de 480 gramos.</t>
  </si>
  <si>
    <t>Carpetas con Solapas Laterales (Carpeta Cuatro Aletas), Dimensiones: Total: Ancho: 69 cm. * Alto: 69 cm. De la base central: Ancho: 35 cm. * Alto: 24.5 cm. De las aletas laterales: (Izquierda) Ancho: 17 cm. * Alto: 24.5 cm. (Derecha) Ancho:  17 cm. * Alto: 24.5 cm. De las aletas superior e inferior: (Superior) Ancho: 35 cm. * Alto: 21 cm. (Inferior) Ancho: 35 cm. * Alto: 17 cm. Pre impresas en tinta negra, con identificación de la Alcaldía y logo Institucional. (ubicado en la base) Material: La cartulina debe estar libre de pulpas lignificadas o recicladas, con pH neutro o preferiblemente contar con una reserva alcalina. Libre de partículas metálicas, ceras, plastificantes, residuos de blanqueadores, peróxidos y sulfuro Resistente al doblez y al rasgado. Color claro, los tintes y pigmentos deben ser resistentes a la abrasión y ser insolubles en agua. La cartulina debe tener un acabado liso, suave, libre de partículas abrasivas u otras imperfecciones. Cartulina desacidificada de propalcote de 320 g/m2. Reserva alcalina: Debe estar entre 3% y 5%, expresada como carbonato de calcio. Encolado: Encolado neutro o alcalino (pH &gt;7)  Resistencia a la oxidación: La cartulina debe tener un número Kappa menor a 5. Debe estar libre de partículas metálicas, ceras, plastificantes, residuos de blanqueadores, peróxidos y sulfuro (&lt; 0,000 8). Resistencia al rasgado: La cartulina debe tener una resistencia al rasgado de 200 gf por hoja. Diseño: Consta de una cubierta anterior y una posterior con solapas laterales que doblan al interior. Incluye grabado para 3 pliegues sobre cada solapa. La distancia entre los pliegues es de 1 cm., para obtener diferentes capacidades de almacenamiento. La capacidad máxima de almacenamiento es de 200 folios. Color: Blanco</t>
  </si>
  <si>
    <t>Tapas legajadoras oficio (Tapa y contratapa) preimpresas, en yute de 600 grs, con refuerzo en tela. La tapa deberá llevar Pre impresas en tinta negra, rotulo de identificación con los siguientes ítems: Identificación de la Alcaldía y logo Institucional, Dependencia productora, Código, Nombre de la serie, código, Nombre de la subserie, código, Nombre de la carpeta, Fecha inicial (dd_mm_aa), Fecha final (dd_mm_aa), No. de carpeta, No. de caja, No. de entrepaño, No. de folios, No. de estante, No. de modulo. (Ubicado en la aleta superior).</t>
  </si>
  <si>
    <t>Gancho legajador plástico de dos piezas para archivar en 7 y 8 c.m.</t>
  </si>
  <si>
    <t>Bandas de elásticas de 34 c.m. de diámetro x 2.5 c.m de ancho, cosidas, color negro (Según muestra).</t>
  </si>
  <si>
    <t>Tinta acuosa libre de aceites y de alta definición para el estampado de papeles o documentos mediante el uso de sellos y almohadillas en un frasco plástico de 30ml.secado rápido de 25 segundos. Presentación en colores negro, azul y rojo</t>
  </si>
  <si>
    <t>Tijeras oficina 8,5. Material de la hoja: hojas de acero. Largo: 20 cm. Forma de la punta plana agarre en caucho para mayor comodidad</t>
  </si>
  <si>
    <t>Tajalápiz con deposito shaker x und</t>
  </si>
  <si>
    <t>Sacapuntas eléctrico de alta potencia con 3 posiciones de ajuste para afilado de la punta (punta roma, normal o aguda). Bandeja de virutas transparente. Se inicia automáticamente cuando se inserta el lápiz y se detiene automáticamente cuando el lápiz este afilado. Para lápices de 8mm</t>
  </si>
  <si>
    <t>Saca gancho o uña saca grapas</t>
  </si>
  <si>
    <t>Resaltador tinta universal para fax, copias y papel bond. Tres anchos de línea. Colores intensos, gran adherencia en diferentes papeles, excelente flujo y rendimiento. Para uso escolar y oficina.</t>
  </si>
  <si>
    <t>Regla de 30 cm., plásticas fabricadas en poliestireno de alta resistencia, en color ámbar para una visualización más clara, ópticamente transparente, con divisiones máximas en centímetros y mínimas en milímetros. Graduadas para transportadores. Marcación al calor con alto relieve para que nunca pierdan sus medidas.</t>
  </si>
  <si>
    <t>Portaminas de 2mm, mina dura con afilador y mina, con barril de colores surtidos. Cada portaminas incluye afilador y una mina 2mm</t>
  </si>
  <si>
    <t>Portalápices redondos en malla metálico. Color negro, altura x largo x ancho: 10 cm x 10 cm x 8 cm</t>
  </si>
  <si>
    <t>Porta clips porta clips metálico resistentes de alta calidad. Tamaño 3 x 8 cm</t>
  </si>
  <si>
    <t>Planillero en madera y/o plastico con gancho metálico tamaño de la plancha: 1/8 largo x ancho: 34 cm x 23 cm, espesor: 2 mm</t>
  </si>
  <si>
    <t>Perforadora metálica 2 huecos 20 hojas</t>
  </si>
  <si>
    <t>Pegante líquido para papel, superficies aptas: cartón, papel. 1000cc. Ideal para encuadernación y artes gráficas. No se cristaliza, formando una película flexible. Resistente a la humedad. No es tóxico</t>
  </si>
  <si>
    <t>Pegante liquido para papel x 225 g. Tipo adhesivo: emulsión blanca de acetato de polivinilo. Color blanco</t>
  </si>
  <si>
    <t>Pegante en barra 21 gr. Adhesivo universal para manualidades o papel de oficina diseñado para una aplicación limpia y fácil. Contiene un pegamento sin disolventes que es inodoro. Ofrece una buena adherencia a la mayoría de los materiales domésticos y de oficina típicos como el papel, el cartón y las fotos. Las manchas pueden lavarse fácilmente a mano.</t>
  </si>
  <si>
    <t>Papelera redonda 16 x 21 cm malla metal negro. Basurera de tamaño medio con marco en fleje vistoso, cuerpo en malla y base en lámina. Tamaño de la bolsa: 31x21 cm</t>
  </si>
  <si>
    <t>Pad mouse de tela y goma 230mm x 250mm x 25mm negro. Es antideslizante. Tiene 250mm de largo y su ancho es de 230mm. Su grosor es de 25mm. Incluye apoya muñeca.</t>
  </si>
  <si>
    <t>Numerador manual de 5 dígitos</t>
  </si>
  <si>
    <t>Notas adhesivas neón x 100 unidades. Medidas: 8 cm x 10,5 cm x 1,2 cm. Peso: 61 gr</t>
  </si>
  <si>
    <t>Notas adhesivas 4 38x50mm. Paq.x400 hojas. Cantidad de blocks: 4 hojas por block: 100 largo x ancho: 38.1 mm x 50.8 mm forma de la nota adhesiva: rectángulo</t>
  </si>
  <si>
    <t>Notas adhesivas de 76 x 76 mm, paquete x 400 unidades</t>
  </si>
  <si>
    <t>Minas dureza 0.7 mm, graduación hb. Blíster x 2 tubos de 12 unidades cada uno. En blíster</t>
  </si>
  <si>
    <t>Minas de 2 mm tienen graduaciones de 4h a 3b y las minas de 3,15 mm tienen graduaciones de 4b a 6b. diámetro de la mina de 2 mm. En blíster</t>
  </si>
  <si>
    <t>Micro punta. Rotulador para todo tipo de escritura, dibujo artístico y lineal. Tapa plástica de color de la tinta. Tinta base agua. Cuerpo negro. Punta con soporte plástico. Trazo fino de 0.5 mm. Variados colores</t>
  </si>
  <si>
    <t>Mesa de 3 alturas para computador, permite graduar la pantalla del computador a la altura ergonómicamente adecuada (3 alturas). Medidas: plataforma de 29,5 x 25,5 cm. Medidas con perillas laterales 36,5 x 27 cm</t>
  </si>
  <si>
    <t>Memoria USB 32 GB. Velocidad de transferencia USB 3. 0.. Diseño con tapa. Diseño adecuado para cargar fácilmente</t>
  </si>
  <si>
    <t>Marcadores permanentes punta fina te inspiran a transformar superficies ordinarias en expresiones únicas y creativas. Están hechos para marcar en la mayoría de las superficies. Tinta de secado rápido, resistente a la decoloración y el agua. Certificado ap. (no tóxico).</t>
  </si>
  <si>
    <t>Marcador permanente. Marca en la mayoría de las superficies. Punta biselada. Tinta resistente al agua, de rápido secado que no se decolora. Cierre hermético con capuchón que evita el secado de la tinta. Cuerpo de polipropileno que evita la evaporación de la tinta.</t>
  </si>
  <si>
    <t>Marcador para tableros acrílicos y de vidrio. Cuerpo ligero y ergonómico para mejor sujeción. Punta biselada indeformable con 3 anchos de línea. Colores intensos. Resistente al secado hasta por 48 horas sin tapa. Tapa ventilada anti- asfixia. No mancha. Tinta de fácil limpieza. No toxico</t>
  </si>
  <si>
    <t>Lápiz de madera negro con forma hexagonal. Borrador especialmente formulado que lo hace apropiado para borra mina. La zona de agarre patentada es ideal para una escritura cómoda y segura.</t>
  </si>
  <si>
    <t>Lápiz de madera rojo con forma hexagonal. Mina elaborada con pigmentos insolubles para que el trazo no se corra con el agua o roce de la mano. Borrador especialmente formulado que lo hace apropiado para borra mina de color. La zona de agarre patentada es ideal para una escritura cómoda y segura.</t>
  </si>
  <si>
    <t>Lápiz borrador con pincel o escobilla. Sin PVC, ftalatos ni látex</t>
  </si>
  <si>
    <t>Humedecedor de dedos 50 grs</t>
  </si>
  <si>
    <t>Guillotina base en madera 12 x 15 pulgadas base de metal, cuchilla de palanca redondeada auto-afilable.</t>
  </si>
  <si>
    <t>Gancho para cosedora galvanizado 26/6 x 5000</t>
  </si>
  <si>
    <t>Gancho a presión doble clip metálico oficina 2 pulg 51mm x12 und</t>
  </si>
  <si>
    <t>Flexómetro 5 metros de longitud carcasa fabricada en plástico largo de la hoja: 5 m ancho de la hoja: 19 mm Marca reconocida.</t>
  </si>
  <si>
    <t>Fechador de entintado manual sello fechador manual letras y números 4 mm de altura</t>
  </si>
  <si>
    <t>Escalera tijera tipo aluminio 5 peldaños / 1.50 metros</t>
  </si>
  <si>
    <t>DVD almacenamiento de 4.7gb/120 minutos hasta 16x de velocidad DVD-r x100. capacidad de almacenamiento: 4.7 GB</t>
  </si>
  <si>
    <t>Decámetro 30 metros contra impacto descripción. cinta fibra de vidrio. caja de ABS de alto impacto. graduaciones en métricas y pulgadas</t>
  </si>
  <si>
    <t>Cosedora metálica tira completa. Grapa estándar (26/6). grapa hasta 20 hojas de papel bond 75gr.</t>
  </si>
  <si>
    <t>Cosedora mediana semiindustrial 150 hojas grapadora manual industrial 50mf. diseñada para trabajo pesado, papel ajustable hasta el tope de 100 a 150 hojas. Metálica con empuñadura de plástico, grapadora para trabajo pesado. Grapas: 23/6, 23/8, 23/10, 23/13, 23/15, 23/17.</t>
  </si>
  <si>
    <t>Clip colores plastificado. Caja x80 unidades colores surtidos. Estándar</t>
  </si>
  <si>
    <t>Cinta transparente delgada x 12mm ancho X 40 m</t>
  </si>
  <si>
    <t>Cinta de enmascarar multipropósito 40m x 48mm cinta de enmascarar, fácil de retirar de la superficie, no deja residuos, de amplio cubrimiento, para todo tipo de aplicaciones. Papel crepé y adhesivo. Beige</t>
  </si>
  <si>
    <t>Cinta ancha transparente 48 x 30. Es una cinta de polipropileno flexible especialmente apta para embalar paquetes blandos. La cinta de empaque ofrece una fuerza adhesiva adecuada y lleva una capa adhesiva sin ningún tipo de disolvente químico.</t>
  </si>
  <si>
    <t>Cd grabable con capacidad de 80 minutos x 100 cd-</t>
  </si>
  <si>
    <t>Candado grande 50mm + 3 llaves. material cuerpo: monobloque latón macizo. Material arco: acero endurecido. Tamaño candado: 70mm x 47mm x 15mm.excelente calidad versus tamaño – Marca reconocida en el mercado</t>
  </si>
  <si>
    <t>Caja con 6 paquetes de banderitas adhesivas “flecha" 4 colores brillantes .99x4.3</t>
  </si>
  <si>
    <t>Borrador tipo miga de pan Suave. Ideal para borrar lápiz de grafito.</t>
  </si>
  <si>
    <t>Borrador felpa tablero largo x ancho: 10 cm x 5 cm con compartimento para marcador: no es magnético: sí</t>
  </si>
  <si>
    <t>Borrador de nata blanco. Rectangular</t>
  </si>
  <si>
    <t>Bolígrafo clásico con cuerpo transparente para poder visualizar la tinta. Cuerpo hexagonal no rueda en la superficie de la mesa y le permite escribir con control y comodidad. El color de la tapa y el botón indican el color de la tinta. Resinas termoplásticas, tinta a base de colorantes orgánicos y solventes, punta con esfera de tungsteno. No contiene PVC ( COLOR NEGRO)</t>
  </si>
  <si>
    <t>Bisturí grande reforzado en aluminio retráctil con guía metálica. Cuchilla 18 mm. cuenta con un sistema de cierre seguro para que guardes la cuchilla después de cada uso y evita riesgos de accidentabilidad.</t>
  </si>
  <si>
    <t>Bandeja en malla metálica de tres pisos. Ideal para almacenar papeles importantes o facturas.Tamaño a4.</t>
  </si>
  <si>
    <t>Banda elástica de caucho siliconada banda elástica en la caja x 25 grs aproximado. Estas bandas elásticas fuertes ofrecen una variedad de asistencia práctica para organizar y mantener los artículos juntos. Alta elasticidad, excelente calidad de esta banda de goma.</t>
  </si>
  <si>
    <t>Almohadillas para sellos con fieltro apropiado en el sellado de documentos por medio de sellos de caucho o de goma. Gran capacidad de retención de tinta, permitiendo su fácil y uniforme distribución en la superficie del sello. Caja plástica dura de alta resistencia a la ruptura y a la deformación. Longitud 130mm. Ancho 100mm espesor 15 mm</t>
  </si>
  <si>
    <t>Almohadilla dactilar con tinta color negro, impresiones claras y permanentes sobre el papel. No requiere preparación. Secado rápido fácil limpieza de los dedos. No requiere solventes para su remoción, impresión ideal para escaneo óptico fotográfico.</t>
  </si>
  <si>
    <t>Etiqueta 10x10 blanca autoadeciba rollo por 1000 und</t>
  </si>
  <si>
    <t>Multitoma Regleta electrica de 6 salidas pólo a tierra con extension de 5 metros color blanco</t>
  </si>
  <si>
    <t>Cinta de señalizacion de 100 mts. polietileno amarilla y negro leyenda no pase o peligro</t>
  </si>
  <si>
    <t>Gancho a presión tipo manecilla oficina 1" pulg 5/8 x12 Unidades</t>
  </si>
  <si>
    <t>Cartulina en 1/8 x 25 cm ancho x 35 cm alto x 10 und.</t>
  </si>
  <si>
    <t>Cinta Magica Invisible 18MM X 30MM</t>
  </si>
  <si>
    <t>Linterna Recargable Profesional tipo led - alcance 180 mts con doble iluminacion 1 led frontal de 9W y Led lateral tipo COB de 3W. 4 Modulos de Iluminacion. 1 puerto USB para carga.</t>
  </si>
  <si>
    <t>Pilas AAA por 2 Unidades</t>
  </si>
  <si>
    <t>Pilas AA por 2 Unidades</t>
  </si>
  <si>
    <t>Presentador inalámbrico con un puntero laser incorporado, distancia máxima de operación 30 Metros, Software Compatible con Android, iOS y Windows, Tipo de conexión: inalámbrica Bluetooth.</t>
  </si>
  <si>
    <t>Rótulos 100x100 cm etiqueta blanca core 3 * 1000 etiquetas</t>
  </si>
  <si>
    <t>Rótulos etiquetas blanca 5 cm alto * 10cm ancho core 3 *1000 etiquetas</t>
  </si>
  <si>
    <t>Rótulos etiqueta blanca 2,5 cm alto * 10cm ancho core 2 * 1000 etiquetas</t>
  </si>
  <si>
    <t>Citas térmica 110 mm * 300 metros.</t>
  </si>
  <si>
    <r>
      <rPr>
        <sz val="11"/>
        <rFont val="Century Gothic"/>
        <family val="2"/>
      </rPr>
      <t>Tarjeta en material PVC calibre 30 mm por 500 unidades. Medida carnet 8.5 cm X
5.4 cm (ISO 7810/CR80) en color blanco para impresora de carnets.</t>
    </r>
  </si>
  <si>
    <r>
      <rPr>
        <sz val="11"/>
        <rFont val="Century Gothic"/>
        <family val="2"/>
      </rPr>
      <t>Portaminas punta 0.7 mm unidades por envase 12, grosor de la mina soportado:
0.7 mm. Es recargable: sí con goma de borrar.</t>
    </r>
  </si>
  <si>
    <r>
      <rPr>
        <sz val="11"/>
        <rFont val="Century Gothic"/>
        <family val="2"/>
      </rPr>
      <t>Libro de contabilidad registro de cuentas 3 columnas, 100 hojas, 200 folios, elaborada en papel bond de 75 gramos blanco a rayas, sus hojas interiores están
impresas en tinta color verde. Tamaño oficio</t>
    </r>
  </si>
  <si>
    <r>
      <rPr>
        <sz val="11"/>
        <rFont val="Century Gothic"/>
        <family val="2"/>
      </rPr>
      <t>Cosedora semiindustrial (120 hojas). Con una sola operación grapa hasta 120
hojas. Mango con agarre de caucho para una perfecta manipulación. Estructura metálica fuerte y resistente.</t>
    </r>
  </si>
  <si>
    <r>
      <rPr>
        <sz val="11"/>
        <rFont val="Century Gothic"/>
        <family val="2"/>
      </rPr>
      <t>Cinta de enmascarar 40m*24mm es de 24 mm, fácil de manipular y se aplica
fácilmente. No deja residuos ni transfiere adhesivo al retirarla incluso hasta 7 días después de aplicarla</t>
    </r>
  </si>
  <si>
    <r>
      <rPr>
        <sz val="11"/>
        <rFont val="Century Gothic"/>
        <family val="2"/>
      </rPr>
      <t>Calculadora básica de escritorio calculadora 12 dígitos kd-100b. Escritorio, en caja la calculadora de 12 dígitos es perfecta para el uso diario, hace cálculos rápidos.
Es liviana, tiene teclas fáciles de usar y una pantalla de fácil visualización de los resultados obtenidos.Características: • pantalla de 12 dígitos, auto apagado</t>
    </r>
  </si>
  <si>
    <t>Tafifa IVA</t>
  </si>
  <si>
    <t>Tarifa IVA</t>
  </si>
  <si>
    <t xml:space="preserve">Precio unitario </t>
  </si>
  <si>
    <t>Valor unitario antes de IVA</t>
  </si>
  <si>
    <t>I.V.A.</t>
  </si>
  <si>
    <t>PRESUPUESTO OFICIAL - ALCALDIA DE CHIA</t>
  </si>
  <si>
    <t>ESTUDIO DE MERCADO - ALCALDIA DE CHIA - LOTE 1 (Consumibles de impresión)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</si>
</sst>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164" formatCode="\$#,##0.00"/>
    <numFmt numFmtId="165" formatCode="\$\ #,##0.00"/>
    <numFmt numFmtId="166" formatCode="\$0.00"/>
    <numFmt numFmtId="167" formatCode="&quot;$&quot;\ #,##0.00;[Red]&quot;$&quot;\ #,##0.00"/>
    <numFmt numFmtId="169" formatCode="_-&quot;$&quot;\ * #,##0_-;\-&quot;$&quot;\ * #,##0_-;_-&quot;$&quot;\ * &quot;-&quot;??_-;_-@_-"/>
    <numFmt numFmtId="171" formatCode="&quot;$&quot;\ #,##0;[Red]&quot;$&quot;\ #,##0"/>
    <numFmt numFmtId="173" formatCode="\$#,##0"/>
  </numFmts>
  <fonts count="7" x14ac:knownFonts="1">
    <font>
      <sz val="10"/>
      <color rgb="FF000000"/>
      <name val="Times New Roman"/>
      <charset val="204"/>
    </font>
    <font>
      <sz val="11"/>
      <color rgb="FF000000"/>
      <name val="Century Gothic"/>
      <family val="2"/>
    </font>
    <font>
      <b/>
      <sz val="11"/>
      <name val="Century Gothic"/>
      <family val="2"/>
    </font>
    <font>
      <sz val="11"/>
      <name val="Century Gothic"/>
      <family val="2"/>
    </font>
    <font>
      <b/>
      <sz val="11"/>
      <color rgb="FF000000"/>
      <name val="Century Gothic"/>
      <family val="2"/>
    </font>
    <font>
      <sz val="10"/>
      <color rgb="FF000000"/>
      <name val="Times New Roman"/>
      <charset val="204"/>
    </font>
    <font>
      <b/>
      <sz val="14"/>
      <color theme="1"/>
      <name val="Century Gothic"/>
      <family val="2"/>
    </font>
  </fonts>
  <fills count="6">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92D05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75">
    <xf numFmtId="0" fontId="0" fillId="0" borderId="0" xfId="0" applyAlignment="1">
      <alignment horizontal="left" vertical="top"/>
    </xf>
    <xf numFmtId="0" fontId="4"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164" fontId="1" fillId="2" borderId="3" xfId="0" applyNumberFormat="1" applyFont="1" applyFill="1" applyBorder="1" applyAlignment="1">
      <alignment horizontal="righ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164" fontId="4" fillId="2" borderId="3" xfId="0" applyNumberFormat="1" applyFont="1" applyFill="1" applyBorder="1" applyAlignment="1">
      <alignment horizontal="right" vertical="center"/>
    </xf>
    <xf numFmtId="164" fontId="4" fillId="2" borderId="3" xfId="0" applyNumberFormat="1" applyFont="1" applyFill="1" applyBorder="1" applyAlignment="1">
      <alignment vertical="center"/>
    </xf>
    <xf numFmtId="165" fontId="1" fillId="0" borderId="7" xfId="0" applyNumberFormat="1" applyFont="1" applyBorder="1" applyAlignment="1">
      <alignment horizontal="right" vertical="center" shrinkToFit="1"/>
    </xf>
    <xf numFmtId="1" fontId="1" fillId="0" borderId="6" xfId="0" applyNumberFormat="1" applyFont="1" applyBorder="1" applyAlignment="1">
      <alignment horizontal="center" vertical="center" shrinkToFit="1"/>
    </xf>
    <xf numFmtId="164" fontId="1" fillId="0" borderId="6" xfId="0" applyNumberFormat="1" applyFont="1" applyBorder="1" applyAlignment="1">
      <alignment vertical="center" shrinkToFit="1"/>
    </xf>
    <xf numFmtId="167" fontId="1" fillId="0" borderId="6" xfId="0" applyNumberFormat="1" applyFont="1" applyBorder="1" applyAlignment="1">
      <alignment vertical="center"/>
    </xf>
    <xf numFmtId="1" fontId="1" fillId="0" borderId="7" xfId="0" applyNumberFormat="1" applyFont="1" applyBorder="1" applyAlignment="1">
      <alignment horizontal="center" vertical="center" shrinkToFit="1"/>
    </xf>
    <xf numFmtId="164" fontId="1" fillId="0" borderId="7" xfId="0" applyNumberFormat="1" applyFont="1" applyBorder="1" applyAlignment="1">
      <alignment vertical="center" shrinkToFit="1"/>
    </xf>
    <xf numFmtId="167" fontId="1" fillId="0" borderId="7" xfId="0" applyNumberFormat="1" applyFont="1" applyBorder="1" applyAlignment="1">
      <alignment vertical="center"/>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166" fontId="1" fillId="0" borderId="7" xfId="0" applyNumberFormat="1" applyFont="1" applyBorder="1" applyAlignment="1">
      <alignment vertical="center" shrinkToFit="1"/>
    </xf>
    <xf numFmtId="1" fontId="1" fillId="0" borderId="8" xfId="0" applyNumberFormat="1" applyFont="1" applyBorder="1" applyAlignment="1">
      <alignment horizontal="center" vertical="center" shrinkToFit="1"/>
    </xf>
    <xf numFmtId="164" fontId="1" fillId="0" borderId="8" xfId="0" applyNumberFormat="1" applyFont="1" applyBorder="1" applyAlignment="1">
      <alignment vertical="center" shrinkToFit="1"/>
    </xf>
    <xf numFmtId="167" fontId="1" fillId="0" borderId="8" xfId="0" applyNumberFormat="1" applyFont="1" applyBorder="1" applyAlignment="1">
      <alignment vertical="center"/>
    </xf>
    <xf numFmtId="0" fontId="1" fillId="0" borderId="3" xfId="0" applyFont="1" applyBorder="1" applyAlignment="1">
      <alignment horizontal="center" vertical="center" wrapText="1"/>
    </xf>
    <xf numFmtId="0" fontId="1"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9" fontId="1" fillId="0" borderId="6" xfId="0" applyNumberFormat="1" applyFont="1" applyBorder="1" applyAlignment="1">
      <alignment horizontal="center" vertical="center" shrinkToFit="1"/>
    </xf>
    <xf numFmtId="9" fontId="1" fillId="0" borderId="7" xfId="0" applyNumberFormat="1" applyFont="1" applyBorder="1" applyAlignment="1">
      <alignment horizontal="center" vertical="center" shrinkToFit="1"/>
    </xf>
    <xf numFmtId="0" fontId="1"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1" fillId="0" borderId="0" xfId="0" applyFont="1" applyAlignment="1">
      <alignment horizontal="right" vertical="center"/>
    </xf>
    <xf numFmtId="164" fontId="1" fillId="0" borderId="6" xfId="0" applyNumberFormat="1" applyFont="1" applyBorder="1" applyAlignment="1">
      <alignment horizontal="right" vertical="center" shrinkToFit="1"/>
    </xf>
    <xf numFmtId="165" fontId="1" fillId="0" borderId="6" xfId="0" applyNumberFormat="1" applyFont="1" applyBorder="1" applyAlignment="1">
      <alignment horizontal="right" vertical="center" shrinkToFit="1"/>
    </xf>
    <xf numFmtId="164" fontId="1" fillId="0" borderId="7" xfId="0" applyNumberFormat="1" applyFont="1" applyBorder="1" applyAlignment="1">
      <alignment horizontal="right" vertical="center" shrinkToFit="1"/>
    </xf>
    <xf numFmtId="164" fontId="1" fillId="0" borderId="8" xfId="0" applyNumberFormat="1" applyFont="1" applyBorder="1" applyAlignment="1">
      <alignment horizontal="right" vertical="center" shrinkToFit="1"/>
    </xf>
    <xf numFmtId="165" fontId="1" fillId="0" borderId="8" xfId="0" applyNumberFormat="1" applyFont="1" applyBorder="1" applyAlignment="1">
      <alignment horizontal="right" vertical="center" shrinkToFit="1"/>
    </xf>
    <xf numFmtId="0" fontId="1" fillId="0" borderId="2" xfId="0" applyFont="1" applyBorder="1" applyAlignment="1">
      <alignment horizontal="left" vertical="center" wrapText="1"/>
    </xf>
    <xf numFmtId="0" fontId="1" fillId="0" borderId="2" xfId="0" applyFont="1" applyBorder="1" applyAlignment="1">
      <alignment horizontal="left" vertical="center" wrapText="1"/>
    </xf>
    <xf numFmtId="0" fontId="2" fillId="0" borderId="1" xfId="0" applyFont="1" applyBorder="1" applyAlignment="1">
      <alignment horizontal="right" vertical="center" wrapText="1"/>
    </xf>
    <xf numFmtId="0" fontId="1" fillId="0" borderId="0" xfId="0" applyFont="1" applyAlignment="1">
      <alignment horizontal="left" vertical="center" wrapText="1"/>
    </xf>
    <xf numFmtId="44" fontId="1" fillId="0" borderId="0" xfId="1" applyFont="1" applyAlignment="1">
      <alignment horizontal="left" vertical="center"/>
    </xf>
    <xf numFmtId="169" fontId="1" fillId="0" borderId="0" xfId="1" applyNumberFormat="1" applyFont="1" applyAlignment="1">
      <alignment horizontal="left" vertical="center"/>
    </xf>
    <xf numFmtId="169" fontId="1" fillId="0" borderId="0" xfId="1" applyNumberFormat="1" applyFont="1" applyAlignment="1">
      <alignment horizontal="left" vertical="center" wrapText="1"/>
    </xf>
    <xf numFmtId="171" fontId="1" fillId="0" borderId="6" xfId="0" applyNumberFormat="1" applyFont="1" applyBorder="1" applyAlignment="1">
      <alignment vertical="center"/>
    </xf>
    <xf numFmtId="171" fontId="1" fillId="0" borderId="7" xfId="0" applyNumberFormat="1" applyFont="1" applyBorder="1" applyAlignment="1">
      <alignment vertical="center"/>
    </xf>
    <xf numFmtId="171" fontId="1" fillId="0" borderId="8" xfId="0" applyNumberFormat="1" applyFont="1" applyBorder="1" applyAlignment="1">
      <alignment vertical="center"/>
    </xf>
    <xf numFmtId="164" fontId="1" fillId="0" borderId="0" xfId="0" applyNumberFormat="1" applyFont="1" applyAlignment="1">
      <alignment horizontal="center" vertical="center"/>
    </xf>
    <xf numFmtId="0" fontId="2" fillId="0" borderId="0" xfId="0" applyFont="1" applyBorder="1" applyAlignment="1">
      <alignment horizontal="right"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2" fillId="5" borderId="3" xfId="0" applyFont="1" applyFill="1" applyBorder="1" applyAlignment="1">
      <alignment horizontal="center" vertical="center" wrapText="1"/>
    </xf>
    <xf numFmtId="173" fontId="1" fillId="0" borderId="6" xfId="0" applyNumberFormat="1" applyFont="1" applyBorder="1" applyAlignment="1">
      <alignment horizontal="right" vertical="center" shrinkToFit="1"/>
    </xf>
    <xf numFmtId="173" fontId="1" fillId="0" borderId="6" xfId="0" applyNumberFormat="1" applyFont="1" applyBorder="1" applyAlignment="1">
      <alignment horizontal="right" vertical="center"/>
    </xf>
    <xf numFmtId="173" fontId="1" fillId="0" borderId="7" xfId="0" applyNumberFormat="1" applyFont="1" applyBorder="1" applyAlignment="1">
      <alignment horizontal="right" vertical="center" shrinkToFit="1"/>
    </xf>
    <xf numFmtId="173" fontId="1" fillId="0" borderId="7" xfId="0" applyNumberFormat="1" applyFont="1" applyBorder="1" applyAlignment="1">
      <alignment horizontal="right" vertical="center"/>
    </xf>
    <xf numFmtId="173" fontId="1" fillId="0" borderId="8" xfId="0" applyNumberFormat="1" applyFont="1" applyBorder="1" applyAlignment="1">
      <alignment horizontal="right" vertical="center" shrinkToFit="1"/>
    </xf>
    <xf numFmtId="173" fontId="1" fillId="0" borderId="8" xfId="0" applyNumberFormat="1" applyFont="1" applyBorder="1" applyAlignment="1">
      <alignment horizontal="right" vertical="center"/>
    </xf>
    <xf numFmtId="0" fontId="6" fillId="0" borderId="0" xfId="0" applyFont="1" applyFill="1" applyAlignment="1">
      <alignment horizontal="center" vertical="center"/>
    </xf>
    <xf numFmtId="164" fontId="4" fillId="2" borderId="5" xfId="0" applyNumberFormat="1" applyFont="1" applyFill="1" applyBorder="1" applyAlignment="1">
      <alignment vertical="center"/>
    </xf>
    <xf numFmtId="9" fontId="1" fillId="0" borderId="8" xfId="0" applyNumberFormat="1" applyFont="1" applyBorder="1" applyAlignment="1">
      <alignment horizontal="center" vertical="center" shrinkToFit="1"/>
    </xf>
    <xf numFmtId="164" fontId="4" fillId="2" borderId="5" xfId="0" applyNumberFormat="1" applyFont="1" applyFill="1" applyBorder="1" applyAlignment="1">
      <alignment horizontal="right"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34277</xdr:colOff>
      <xdr:row>188</xdr:row>
      <xdr:rowOff>438913</xdr:rowOff>
    </xdr:from>
    <xdr:ext cx="1699260" cy="672465"/>
    <xdr:grpSp>
      <xdr:nvGrpSpPr>
        <xdr:cNvPr id="2" name="Group 2">
          <a:extLst>
            <a:ext uri="{FF2B5EF4-FFF2-40B4-BE49-F238E27FC236}">
              <a16:creationId xmlns:a16="http://schemas.microsoft.com/office/drawing/2014/main" id="{00000000-0008-0000-0000-000002000000}"/>
            </a:ext>
          </a:extLst>
        </xdr:cNvPr>
        <xdr:cNvGrpSpPr/>
      </xdr:nvGrpSpPr>
      <xdr:grpSpPr>
        <a:xfrm>
          <a:off x="34277" y="57366663"/>
          <a:ext cx="1699260" cy="672465"/>
          <a:chOff x="0" y="0"/>
          <a:chExt cx="1699260" cy="672465"/>
        </a:xfrm>
      </xdr:grpSpPr>
      <xdr:pic>
        <xdr:nvPicPr>
          <xdr:cNvPr id="3" name="image1.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8000" cy="671957"/>
          </a:xfrm>
          <a:prstGeom prst="rect">
            <a:avLst/>
          </a:prstGeom>
        </xdr:spPr>
      </xdr:pic>
      <xdr:sp macro="" textlink="">
        <xdr:nvSpPr>
          <xdr:cNvPr id="4" name="Shape 4">
            <a:extLst>
              <a:ext uri="{FF2B5EF4-FFF2-40B4-BE49-F238E27FC236}">
                <a16:creationId xmlns:a16="http://schemas.microsoft.com/office/drawing/2014/main" id="{00000000-0008-0000-0000-000004000000}"/>
              </a:ext>
            </a:extLst>
          </xdr:cNvPr>
          <xdr:cNvSpPr/>
        </xdr:nvSpPr>
        <xdr:spPr>
          <a:xfrm>
            <a:off x="41922" y="522477"/>
            <a:ext cx="1657350" cy="0"/>
          </a:xfrm>
          <a:custGeom>
            <a:avLst/>
            <a:gdLst/>
            <a:ahLst/>
            <a:cxnLst/>
            <a:rect l="0" t="0" r="0" b="0"/>
            <a:pathLst>
              <a:path w="1657350">
                <a:moveTo>
                  <a:pt x="0" y="0"/>
                </a:moveTo>
                <a:lnTo>
                  <a:pt x="1657235" y="0"/>
                </a:lnTo>
              </a:path>
            </a:pathLst>
          </a:custGeom>
          <a:ln w="5715">
            <a:solidFill>
              <a:srgbClr val="000000"/>
            </a:solidFill>
          </a:ln>
        </xdr:spPr>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190"/>
  <sheetViews>
    <sheetView view="pageBreakPreview" zoomScale="60" zoomScaleNormal="100" workbookViewId="0">
      <selection activeCell="I17" sqref="I17"/>
    </sheetView>
  </sheetViews>
  <sheetFormatPr baseColWidth="10" defaultColWidth="9.33203125" defaultRowHeight="16.5" x14ac:dyDescent="0.2"/>
  <cols>
    <col min="1" max="1" width="6.5" style="4" bestFit="1" customWidth="1"/>
    <col min="2" max="2" width="72.6640625" style="4" customWidth="1"/>
    <col min="3" max="3" width="12.5" style="3" customWidth="1"/>
    <col min="4" max="4" width="9.1640625" style="3" customWidth="1"/>
    <col min="5" max="5" width="10" style="3" customWidth="1"/>
    <col min="6" max="6" width="18.33203125" style="35" customWidth="1"/>
    <col min="7" max="7" width="18" style="35" bestFit="1" customWidth="1"/>
    <col min="8" max="8" width="20.33203125" style="35" customWidth="1"/>
    <col min="9" max="10" width="18" style="35" bestFit="1" customWidth="1"/>
    <col min="11" max="11" width="19.33203125" style="35" bestFit="1" customWidth="1"/>
    <col min="12" max="13" width="18" style="35" bestFit="1" customWidth="1"/>
    <col min="14" max="14" width="20.33203125" style="35" customWidth="1"/>
    <col min="15" max="15" width="9.33203125" style="4"/>
    <col min="16" max="17" width="18" style="46" bestFit="1" customWidth="1"/>
    <col min="18" max="19" width="9.33203125" style="4"/>
    <col min="20" max="21" width="23.1640625" style="4" customWidth="1"/>
    <col min="22" max="16384" width="9.33203125" style="4"/>
  </cols>
  <sheetData>
    <row r="2" spans="1:21" ht="24" customHeight="1" x14ac:dyDescent="0.2">
      <c r="A2" s="71" t="s">
        <v>200</v>
      </c>
      <c r="B2" s="71"/>
      <c r="C2" s="71"/>
      <c r="D2" s="71"/>
      <c r="E2" s="71"/>
      <c r="F2" s="71"/>
      <c r="G2" s="71"/>
      <c r="H2" s="71"/>
      <c r="I2" s="71"/>
      <c r="J2" s="71"/>
      <c r="K2" s="71"/>
      <c r="L2" s="71"/>
      <c r="M2" s="71"/>
      <c r="N2" s="71"/>
    </row>
    <row r="3" spans="1:21" ht="7.5" customHeight="1" x14ac:dyDescent="0.2">
      <c r="A3" s="3"/>
      <c r="B3" s="3"/>
      <c r="F3" s="3"/>
      <c r="G3" s="3"/>
      <c r="H3" s="3"/>
      <c r="I3" s="3"/>
      <c r="J3" s="3"/>
      <c r="K3" s="3"/>
      <c r="L3" s="3"/>
      <c r="M3" s="3"/>
      <c r="N3" s="3"/>
    </row>
    <row r="4" spans="1:21" ht="36" customHeight="1" x14ac:dyDescent="0.2">
      <c r="A4" s="26" t="s">
        <v>99</v>
      </c>
      <c r="B4" s="26"/>
      <c r="C4" s="26"/>
      <c r="D4" s="26"/>
      <c r="E4" s="26"/>
      <c r="F4" s="26"/>
      <c r="G4" s="26"/>
      <c r="H4" s="26"/>
      <c r="I4" s="26"/>
      <c r="J4" s="26"/>
      <c r="K4" s="26"/>
      <c r="L4" s="26"/>
      <c r="M4" s="26"/>
      <c r="N4" s="26"/>
    </row>
    <row r="5" spans="1:21" ht="6" customHeight="1" x14ac:dyDescent="0.2"/>
    <row r="6" spans="1:21" s="27" customFormat="1" ht="28.5" x14ac:dyDescent="0.2">
      <c r="A6" s="6" t="s">
        <v>2</v>
      </c>
      <c r="B6" s="6" t="s">
        <v>3</v>
      </c>
      <c r="C6" s="6" t="s">
        <v>4</v>
      </c>
      <c r="D6" s="6" t="s">
        <v>5</v>
      </c>
      <c r="E6" s="7" t="s">
        <v>194</v>
      </c>
      <c r="F6" s="53" t="s">
        <v>0</v>
      </c>
      <c r="G6" s="54"/>
      <c r="H6" s="55"/>
      <c r="I6" s="57" t="s">
        <v>1</v>
      </c>
      <c r="J6" s="58"/>
      <c r="K6" s="59"/>
      <c r="L6" s="61" t="s">
        <v>199</v>
      </c>
      <c r="M6" s="62"/>
      <c r="N6" s="63"/>
      <c r="P6" s="47"/>
      <c r="Q6" s="47"/>
      <c r="T6" s="1" t="s">
        <v>0</v>
      </c>
      <c r="U6" s="1" t="s">
        <v>1</v>
      </c>
    </row>
    <row r="7" spans="1:21" ht="46.35" customHeight="1" x14ac:dyDescent="0.2">
      <c r="A7" s="6"/>
      <c r="B7" s="6"/>
      <c r="C7" s="6"/>
      <c r="D7" s="6"/>
      <c r="E7" s="8"/>
      <c r="F7" s="56" t="s">
        <v>197</v>
      </c>
      <c r="G7" s="56" t="s">
        <v>198</v>
      </c>
      <c r="H7" s="56" t="s">
        <v>6</v>
      </c>
      <c r="I7" s="60" t="s">
        <v>197</v>
      </c>
      <c r="J7" s="60" t="s">
        <v>198</v>
      </c>
      <c r="K7" s="60" t="s">
        <v>6</v>
      </c>
      <c r="L7" s="64" t="s">
        <v>197</v>
      </c>
      <c r="M7" s="64" t="s">
        <v>198</v>
      </c>
      <c r="N7" s="64" t="s">
        <v>6</v>
      </c>
      <c r="T7" s="2" t="s">
        <v>6</v>
      </c>
      <c r="U7" s="2" t="s">
        <v>6</v>
      </c>
    </row>
    <row r="8" spans="1:21" ht="14.85" customHeight="1" x14ac:dyDescent="0.2">
      <c r="A8" s="14">
        <v>1</v>
      </c>
      <c r="B8" s="28" t="s">
        <v>7</v>
      </c>
      <c r="C8" s="29" t="s">
        <v>8</v>
      </c>
      <c r="D8" s="14">
        <v>1</v>
      </c>
      <c r="E8" s="30">
        <v>0.19</v>
      </c>
      <c r="F8" s="65">
        <v>843696.70588235289</v>
      </c>
      <c r="G8" s="65">
        <f>+F8*0.19</f>
        <v>160302.37411764706</v>
      </c>
      <c r="H8" s="65">
        <f>+G8+F8</f>
        <v>1003999.08</v>
      </c>
      <c r="I8" s="65">
        <v>839300</v>
      </c>
      <c r="J8" s="65">
        <f t="shared" ref="J8:J71" si="0">+I8*0.19</f>
        <v>159467</v>
      </c>
      <c r="K8" s="65">
        <f t="shared" ref="K8:K71" si="1">+J8+I8</f>
        <v>998767</v>
      </c>
      <c r="L8" s="65">
        <f>ROUND(AVERAGE(F8,I8),0)</f>
        <v>841498</v>
      </c>
      <c r="M8" s="65">
        <f>ROUND(L8*0.19,0)</f>
        <v>159885</v>
      </c>
      <c r="N8" s="66">
        <f>SUM(L8:M8)</f>
        <v>1001383</v>
      </c>
      <c r="P8" s="46">
        <f>+F8/1.19</f>
        <v>708988.82847256551</v>
      </c>
      <c r="Q8" s="46">
        <f t="shared" ref="Q8:Q71" si="2">+P8*0.19</f>
        <v>134707.87740978744</v>
      </c>
      <c r="T8" s="36">
        <v>1003999.08</v>
      </c>
      <c r="U8" s="37">
        <v>998767</v>
      </c>
    </row>
    <row r="9" spans="1:21" ht="14.85" customHeight="1" x14ac:dyDescent="0.2">
      <c r="A9" s="17">
        <v>2</v>
      </c>
      <c r="B9" s="20" t="s">
        <v>9</v>
      </c>
      <c r="C9" s="21" t="s">
        <v>8</v>
      </c>
      <c r="D9" s="17">
        <v>1</v>
      </c>
      <c r="E9" s="31">
        <v>0.19</v>
      </c>
      <c r="F9" s="67">
        <v>707484.50420168077</v>
      </c>
      <c r="G9" s="67">
        <f t="shared" ref="G9:G72" si="3">+F9*0.19</f>
        <v>134422.05579831934</v>
      </c>
      <c r="H9" s="67">
        <f t="shared" ref="H9:H72" si="4">+G9+F9</f>
        <v>841906.56</v>
      </c>
      <c r="I9" s="67">
        <v>711100</v>
      </c>
      <c r="J9" s="67">
        <f t="shared" si="0"/>
        <v>135109</v>
      </c>
      <c r="K9" s="67">
        <f t="shared" si="1"/>
        <v>846209</v>
      </c>
      <c r="L9" s="67">
        <f t="shared" ref="L9:L72" si="5">ROUND(AVERAGE(F9,I9),0)</f>
        <v>709292</v>
      </c>
      <c r="M9" s="67">
        <f t="shared" ref="M9:M72" si="6">ROUND(L9*0.19,0)</f>
        <v>134765</v>
      </c>
      <c r="N9" s="68">
        <f t="shared" ref="N9:N72" si="7">SUM(L9:M9)</f>
        <v>844057</v>
      </c>
      <c r="P9" s="46">
        <f t="shared" ref="P9:P72" si="8">+F9/1.19</f>
        <v>594524.79344679054</v>
      </c>
      <c r="Q9" s="46">
        <f t="shared" si="2"/>
        <v>112959.7107548902</v>
      </c>
      <c r="T9" s="38">
        <v>841906.56</v>
      </c>
      <c r="U9" s="13">
        <v>846209</v>
      </c>
    </row>
    <row r="10" spans="1:21" ht="14.85" customHeight="1" x14ac:dyDescent="0.2">
      <c r="A10" s="17">
        <v>3</v>
      </c>
      <c r="B10" s="20" t="s">
        <v>10</v>
      </c>
      <c r="C10" s="21" t="s">
        <v>8</v>
      </c>
      <c r="D10" s="17">
        <v>1</v>
      </c>
      <c r="E10" s="31">
        <v>0.19</v>
      </c>
      <c r="F10" s="67">
        <v>822518.78151260503</v>
      </c>
      <c r="G10" s="67">
        <f t="shared" si="3"/>
        <v>156278.56848739495</v>
      </c>
      <c r="H10" s="67">
        <f t="shared" si="4"/>
        <v>978797.35</v>
      </c>
      <c r="I10" s="67">
        <v>826800</v>
      </c>
      <c r="J10" s="67">
        <f t="shared" si="0"/>
        <v>157092</v>
      </c>
      <c r="K10" s="67">
        <f t="shared" si="1"/>
        <v>983892</v>
      </c>
      <c r="L10" s="67">
        <f t="shared" si="5"/>
        <v>824659</v>
      </c>
      <c r="M10" s="67">
        <f t="shared" si="6"/>
        <v>156685</v>
      </c>
      <c r="N10" s="68">
        <f t="shared" si="7"/>
        <v>981344</v>
      </c>
      <c r="P10" s="46">
        <f t="shared" si="8"/>
        <v>691192.25337193708</v>
      </c>
      <c r="Q10" s="46">
        <f t="shared" si="2"/>
        <v>131326.52814066806</v>
      </c>
      <c r="T10" s="38">
        <v>978797.35</v>
      </c>
      <c r="U10" s="13">
        <v>983892</v>
      </c>
    </row>
    <row r="11" spans="1:21" ht="14.85" customHeight="1" x14ac:dyDescent="0.2">
      <c r="A11" s="17">
        <v>4</v>
      </c>
      <c r="B11" s="20" t="s">
        <v>11</v>
      </c>
      <c r="C11" s="21" t="s">
        <v>8</v>
      </c>
      <c r="D11" s="17">
        <v>1</v>
      </c>
      <c r="E11" s="31">
        <v>0.19</v>
      </c>
      <c r="F11" s="67">
        <v>818004.93277310929</v>
      </c>
      <c r="G11" s="67">
        <f t="shared" si="3"/>
        <v>155420.93722689076</v>
      </c>
      <c r="H11" s="67">
        <f t="shared" si="4"/>
        <v>973425.87000000011</v>
      </c>
      <c r="I11" s="67">
        <v>813600</v>
      </c>
      <c r="J11" s="67">
        <f t="shared" si="0"/>
        <v>154584</v>
      </c>
      <c r="K11" s="67">
        <f t="shared" si="1"/>
        <v>968184</v>
      </c>
      <c r="L11" s="67">
        <f t="shared" si="5"/>
        <v>815802</v>
      </c>
      <c r="M11" s="67">
        <f t="shared" si="6"/>
        <v>155002</v>
      </c>
      <c r="N11" s="68">
        <f t="shared" si="7"/>
        <v>970804</v>
      </c>
      <c r="P11" s="46">
        <f t="shared" si="8"/>
        <v>687399.10317068011</v>
      </c>
      <c r="Q11" s="46">
        <f t="shared" si="2"/>
        <v>130605.82960242922</v>
      </c>
      <c r="T11" s="38">
        <v>973425.87</v>
      </c>
      <c r="U11" s="13">
        <v>968184</v>
      </c>
    </row>
    <row r="12" spans="1:21" ht="14.85" customHeight="1" x14ac:dyDescent="0.2">
      <c r="A12" s="17">
        <v>5</v>
      </c>
      <c r="B12" s="20" t="s">
        <v>12</v>
      </c>
      <c r="C12" s="21" t="s">
        <v>8</v>
      </c>
      <c r="D12" s="17">
        <v>1</v>
      </c>
      <c r="E12" s="31">
        <v>0.19</v>
      </c>
      <c r="F12" s="67">
        <v>1895786.9327731095</v>
      </c>
      <c r="G12" s="67">
        <f t="shared" si="3"/>
        <v>360199.51722689084</v>
      </c>
      <c r="H12" s="67">
        <f t="shared" si="4"/>
        <v>2255986.4500000002</v>
      </c>
      <c r="I12" s="67">
        <v>1905400</v>
      </c>
      <c r="J12" s="67">
        <f t="shared" si="0"/>
        <v>362026</v>
      </c>
      <c r="K12" s="67">
        <f t="shared" si="1"/>
        <v>2267426</v>
      </c>
      <c r="L12" s="67">
        <f t="shared" si="5"/>
        <v>1900593</v>
      </c>
      <c r="M12" s="67">
        <f t="shared" si="6"/>
        <v>361113</v>
      </c>
      <c r="N12" s="68">
        <f t="shared" si="7"/>
        <v>2261706</v>
      </c>
      <c r="P12" s="46">
        <f t="shared" si="8"/>
        <v>1593098.2628345459</v>
      </c>
      <c r="Q12" s="46">
        <f t="shared" si="2"/>
        <v>302688.66993856372</v>
      </c>
      <c r="T12" s="38">
        <v>2255986.4500000002</v>
      </c>
      <c r="U12" s="13">
        <v>2267426</v>
      </c>
    </row>
    <row r="13" spans="1:21" ht="14.85" customHeight="1" x14ac:dyDescent="0.2">
      <c r="A13" s="17">
        <v>6</v>
      </c>
      <c r="B13" s="20" t="s">
        <v>13</v>
      </c>
      <c r="C13" s="21" t="s">
        <v>8</v>
      </c>
      <c r="D13" s="17">
        <v>1</v>
      </c>
      <c r="E13" s="31">
        <v>0.19</v>
      </c>
      <c r="F13" s="67">
        <v>1990632.8235294118</v>
      </c>
      <c r="G13" s="67">
        <f t="shared" si="3"/>
        <v>378220.23647058825</v>
      </c>
      <c r="H13" s="67">
        <f t="shared" si="4"/>
        <v>2368853.06</v>
      </c>
      <c r="I13" s="67">
        <v>1980100</v>
      </c>
      <c r="J13" s="67">
        <f t="shared" si="0"/>
        <v>376219</v>
      </c>
      <c r="K13" s="67">
        <f t="shared" si="1"/>
        <v>2356319</v>
      </c>
      <c r="L13" s="67">
        <f t="shared" si="5"/>
        <v>1985366</v>
      </c>
      <c r="M13" s="67">
        <f t="shared" si="6"/>
        <v>377220</v>
      </c>
      <c r="N13" s="68">
        <f t="shared" si="7"/>
        <v>2362586</v>
      </c>
      <c r="P13" s="46">
        <f t="shared" si="8"/>
        <v>1672800.6920415226</v>
      </c>
      <c r="Q13" s="46">
        <f t="shared" si="2"/>
        <v>317832.13148788927</v>
      </c>
      <c r="T13" s="38">
        <v>2368853.06</v>
      </c>
      <c r="U13" s="13">
        <v>2356319</v>
      </c>
    </row>
    <row r="14" spans="1:21" ht="14.45" customHeight="1" x14ac:dyDescent="0.2">
      <c r="A14" s="17">
        <v>7</v>
      </c>
      <c r="B14" s="20" t="s">
        <v>14</v>
      </c>
      <c r="C14" s="21" t="s">
        <v>8</v>
      </c>
      <c r="D14" s="17">
        <v>1</v>
      </c>
      <c r="E14" s="31">
        <v>0.19</v>
      </c>
      <c r="F14" s="67">
        <v>2011475.5714285716</v>
      </c>
      <c r="G14" s="67">
        <f t="shared" si="3"/>
        <v>382180.35857142863</v>
      </c>
      <c r="H14" s="67">
        <f t="shared" si="4"/>
        <v>2393655.9300000002</v>
      </c>
      <c r="I14" s="67">
        <v>2001000</v>
      </c>
      <c r="J14" s="67">
        <f t="shared" si="0"/>
        <v>380190</v>
      </c>
      <c r="K14" s="67">
        <f t="shared" si="1"/>
        <v>2381190</v>
      </c>
      <c r="L14" s="67">
        <f t="shared" si="5"/>
        <v>2006238</v>
      </c>
      <c r="M14" s="67">
        <f t="shared" si="6"/>
        <v>381185</v>
      </c>
      <c r="N14" s="68">
        <f t="shared" si="7"/>
        <v>2387423</v>
      </c>
      <c r="P14" s="46">
        <f t="shared" si="8"/>
        <v>1690315.6062424972</v>
      </c>
      <c r="Q14" s="46">
        <f t="shared" si="2"/>
        <v>321159.96518607449</v>
      </c>
      <c r="T14" s="38">
        <v>2393655.9300000002</v>
      </c>
      <c r="U14" s="13">
        <v>2381190</v>
      </c>
    </row>
    <row r="15" spans="1:21" ht="14.85" customHeight="1" x14ac:dyDescent="0.2">
      <c r="A15" s="17">
        <v>8</v>
      </c>
      <c r="B15" s="20" t="s">
        <v>15</v>
      </c>
      <c r="C15" s="21" t="s">
        <v>8</v>
      </c>
      <c r="D15" s="17">
        <v>1</v>
      </c>
      <c r="E15" s="31">
        <v>0.19</v>
      </c>
      <c r="F15" s="67">
        <v>319329.2016806723</v>
      </c>
      <c r="G15" s="67">
        <f t="shared" si="3"/>
        <v>60672.54831932774</v>
      </c>
      <c r="H15" s="67">
        <f t="shared" si="4"/>
        <v>380001.75000000006</v>
      </c>
      <c r="I15" s="67">
        <v>317600</v>
      </c>
      <c r="J15" s="67">
        <f t="shared" si="0"/>
        <v>60344</v>
      </c>
      <c r="K15" s="67">
        <f t="shared" si="1"/>
        <v>377944</v>
      </c>
      <c r="L15" s="67">
        <f t="shared" si="5"/>
        <v>318465</v>
      </c>
      <c r="M15" s="67">
        <f t="shared" si="6"/>
        <v>60508</v>
      </c>
      <c r="N15" s="68">
        <f t="shared" si="7"/>
        <v>378973</v>
      </c>
      <c r="P15" s="46">
        <f t="shared" si="8"/>
        <v>268343.86695854814</v>
      </c>
      <c r="Q15" s="46">
        <f t="shared" si="2"/>
        <v>50985.334722124149</v>
      </c>
      <c r="T15" s="38">
        <v>380001.75</v>
      </c>
      <c r="U15" s="13">
        <v>377944</v>
      </c>
    </row>
    <row r="16" spans="1:21" ht="14.85" customHeight="1" x14ac:dyDescent="0.2">
      <c r="A16" s="17">
        <v>9</v>
      </c>
      <c r="B16" s="20" t="s">
        <v>16</v>
      </c>
      <c r="C16" s="21" t="s">
        <v>8</v>
      </c>
      <c r="D16" s="17">
        <v>1</v>
      </c>
      <c r="E16" s="31">
        <v>0.19</v>
      </c>
      <c r="F16" s="67">
        <v>1317953.2268907565</v>
      </c>
      <c r="G16" s="67">
        <f t="shared" si="3"/>
        <v>250411.11310924374</v>
      </c>
      <c r="H16" s="67">
        <f t="shared" si="4"/>
        <v>1568364.3400000003</v>
      </c>
      <c r="I16" s="67">
        <v>1324700</v>
      </c>
      <c r="J16" s="67">
        <f t="shared" si="0"/>
        <v>251693</v>
      </c>
      <c r="K16" s="67">
        <f t="shared" si="1"/>
        <v>1576393</v>
      </c>
      <c r="L16" s="67">
        <f t="shared" si="5"/>
        <v>1321327</v>
      </c>
      <c r="M16" s="67">
        <f t="shared" si="6"/>
        <v>251052</v>
      </c>
      <c r="N16" s="68">
        <f t="shared" si="7"/>
        <v>1572379</v>
      </c>
      <c r="P16" s="46">
        <f t="shared" si="8"/>
        <v>1107523.720076266</v>
      </c>
      <c r="Q16" s="46">
        <f t="shared" si="2"/>
        <v>210429.50681449054</v>
      </c>
      <c r="T16" s="38">
        <v>1568364.34</v>
      </c>
      <c r="U16" s="13">
        <v>1576393</v>
      </c>
    </row>
    <row r="17" spans="1:21" ht="14.85" customHeight="1" x14ac:dyDescent="0.2">
      <c r="A17" s="17">
        <v>10</v>
      </c>
      <c r="B17" s="20" t="s">
        <v>17</v>
      </c>
      <c r="C17" s="21" t="s">
        <v>8</v>
      </c>
      <c r="D17" s="17">
        <v>1</v>
      </c>
      <c r="E17" s="31">
        <v>0.19</v>
      </c>
      <c r="F17" s="67">
        <v>1331609.218487395</v>
      </c>
      <c r="G17" s="67">
        <f t="shared" si="3"/>
        <v>253005.75151260506</v>
      </c>
      <c r="H17" s="67">
        <f t="shared" si="4"/>
        <v>1584614.97</v>
      </c>
      <c r="I17" s="67">
        <v>1338300</v>
      </c>
      <c r="J17" s="67">
        <f t="shared" si="0"/>
        <v>254277</v>
      </c>
      <c r="K17" s="67">
        <f t="shared" si="1"/>
        <v>1592577</v>
      </c>
      <c r="L17" s="67">
        <f t="shared" si="5"/>
        <v>1334955</v>
      </c>
      <c r="M17" s="67">
        <f t="shared" si="6"/>
        <v>253641</v>
      </c>
      <c r="N17" s="68">
        <f t="shared" si="7"/>
        <v>1588596</v>
      </c>
      <c r="P17" s="46">
        <f t="shared" si="8"/>
        <v>1118999.3432667186</v>
      </c>
      <c r="Q17" s="46">
        <f t="shared" si="2"/>
        <v>212609.87522067653</v>
      </c>
      <c r="T17" s="38">
        <v>1584614.97</v>
      </c>
      <c r="U17" s="13">
        <v>1592577</v>
      </c>
    </row>
    <row r="18" spans="1:21" ht="14.85" customHeight="1" x14ac:dyDescent="0.2">
      <c r="A18" s="17">
        <v>11</v>
      </c>
      <c r="B18" s="20" t="s">
        <v>18</v>
      </c>
      <c r="C18" s="21" t="s">
        <v>8</v>
      </c>
      <c r="D18" s="17">
        <v>1</v>
      </c>
      <c r="E18" s="31">
        <v>0.19</v>
      </c>
      <c r="F18" s="67">
        <v>1486946.0420168068</v>
      </c>
      <c r="G18" s="67">
        <f t="shared" si="3"/>
        <v>282519.74798319332</v>
      </c>
      <c r="H18" s="67">
        <f t="shared" si="4"/>
        <v>1769465.79</v>
      </c>
      <c r="I18" s="67">
        <v>1489500</v>
      </c>
      <c r="J18" s="67">
        <f t="shared" si="0"/>
        <v>283005</v>
      </c>
      <c r="K18" s="67">
        <f t="shared" si="1"/>
        <v>1772505</v>
      </c>
      <c r="L18" s="67">
        <f t="shared" si="5"/>
        <v>1488223</v>
      </c>
      <c r="M18" s="67">
        <f t="shared" si="6"/>
        <v>282762</v>
      </c>
      <c r="N18" s="68">
        <f t="shared" si="7"/>
        <v>1770985</v>
      </c>
      <c r="P18" s="46">
        <f t="shared" si="8"/>
        <v>1249534.4890897537</v>
      </c>
      <c r="Q18" s="46">
        <f t="shared" si="2"/>
        <v>237411.55292705321</v>
      </c>
      <c r="T18" s="38">
        <v>1769465.79</v>
      </c>
      <c r="U18" s="13">
        <v>1772505</v>
      </c>
    </row>
    <row r="19" spans="1:21" ht="14.85" customHeight="1" x14ac:dyDescent="0.2">
      <c r="A19" s="17">
        <v>12</v>
      </c>
      <c r="B19" s="20" t="s">
        <v>19</v>
      </c>
      <c r="C19" s="21" t="s">
        <v>8</v>
      </c>
      <c r="D19" s="17">
        <v>1</v>
      </c>
      <c r="E19" s="31">
        <v>0.19</v>
      </c>
      <c r="F19" s="67">
        <v>1322421.7731092437</v>
      </c>
      <c r="G19" s="67">
        <f t="shared" si="3"/>
        <v>251260.13689075632</v>
      </c>
      <c r="H19" s="67">
        <f t="shared" si="4"/>
        <v>1573681.9100000001</v>
      </c>
      <c r="I19" s="67">
        <v>1324400</v>
      </c>
      <c r="J19" s="67">
        <f t="shared" si="0"/>
        <v>251636</v>
      </c>
      <c r="K19" s="67">
        <f t="shared" si="1"/>
        <v>1576036</v>
      </c>
      <c r="L19" s="67">
        <f t="shared" si="5"/>
        <v>1323411</v>
      </c>
      <c r="M19" s="67">
        <f t="shared" si="6"/>
        <v>251448</v>
      </c>
      <c r="N19" s="68">
        <f t="shared" si="7"/>
        <v>1574859</v>
      </c>
      <c r="P19" s="46">
        <f t="shared" si="8"/>
        <v>1111278.8009321375</v>
      </c>
      <c r="Q19" s="46">
        <f t="shared" si="2"/>
        <v>211142.97217710613</v>
      </c>
      <c r="T19" s="38">
        <v>1573681.91</v>
      </c>
      <c r="U19" s="13">
        <v>1576036</v>
      </c>
    </row>
    <row r="20" spans="1:21" ht="14.85" customHeight="1" x14ac:dyDescent="0.2">
      <c r="A20" s="17">
        <v>13</v>
      </c>
      <c r="B20" s="20" t="s">
        <v>20</v>
      </c>
      <c r="C20" s="21" t="s">
        <v>8</v>
      </c>
      <c r="D20" s="17">
        <v>1</v>
      </c>
      <c r="E20" s="31">
        <v>0.19</v>
      </c>
      <c r="F20" s="67">
        <v>4175063.9327731095</v>
      </c>
      <c r="G20" s="67">
        <f t="shared" si="3"/>
        <v>793262.14722689078</v>
      </c>
      <c r="H20" s="67">
        <f t="shared" si="4"/>
        <v>4968326.08</v>
      </c>
      <c r="I20" s="67">
        <v>4153600</v>
      </c>
      <c r="J20" s="67">
        <f t="shared" si="0"/>
        <v>789184</v>
      </c>
      <c r="K20" s="67">
        <f t="shared" si="1"/>
        <v>4942784</v>
      </c>
      <c r="L20" s="67">
        <f t="shared" si="5"/>
        <v>4164332</v>
      </c>
      <c r="M20" s="67">
        <f t="shared" si="6"/>
        <v>791223</v>
      </c>
      <c r="N20" s="68">
        <f t="shared" si="7"/>
        <v>4955555</v>
      </c>
      <c r="P20" s="46">
        <f t="shared" si="8"/>
        <v>3508457.0863639577</v>
      </c>
      <c r="Q20" s="46">
        <f t="shared" si="2"/>
        <v>666606.84640915203</v>
      </c>
      <c r="T20" s="38">
        <v>4968326.08</v>
      </c>
      <c r="U20" s="13">
        <v>4942784</v>
      </c>
    </row>
    <row r="21" spans="1:21" ht="14.85" customHeight="1" x14ac:dyDescent="0.2">
      <c r="A21" s="17">
        <v>14</v>
      </c>
      <c r="B21" s="20" t="s">
        <v>21</v>
      </c>
      <c r="C21" s="21" t="s">
        <v>8</v>
      </c>
      <c r="D21" s="17">
        <v>1</v>
      </c>
      <c r="E21" s="31">
        <v>0.19</v>
      </c>
      <c r="F21" s="67">
        <v>2246224.9579831935</v>
      </c>
      <c r="G21" s="67">
        <f t="shared" si="3"/>
        <v>426782.74201680673</v>
      </c>
      <c r="H21" s="67">
        <f t="shared" si="4"/>
        <v>2673007.7000000002</v>
      </c>
      <c r="I21" s="67">
        <v>2258000</v>
      </c>
      <c r="J21" s="67">
        <f t="shared" si="0"/>
        <v>429020</v>
      </c>
      <c r="K21" s="67">
        <f t="shared" si="1"/>
        <v>2687020</v>
      </c>
      <c r="L21" s="67">
        <f t="shared" si="5"/>
        <v>2252112</v>
      </c>
      <c r="M21" s="67">
        <f t="shared" si="6"/>
        <v>427901</v>
      </c>
      <c r="N21" s="68">
        <f t="shared" si="7"/>
        <v>2680013</v>
      </c>
      <c r="P21" s="46">
        <f t="shared" si="8"/>
        <v>1887583.9983052046</v>
      </c>
      <c r="Q21" s="46">
        <f t="shared" si="2"/>
        <v>358640.9596779889</v>
      </c>
      <c r="T21" s="38">
        <v>2673007.7000000002</v>
      </c>
      <c r="U21" s="13">
        <v>2687020</v>
      </c>
    </row>
    <row r="22" spans="1:21" ht="24" customHeight="1" x14ac:dyDescent="0.2">
      <c r="A22" s="17">
        <v>15</v>
      </c>
      <c r="B22" s="32" t="s">
        <v>95</v>
      </c>
      <c r="C22" s="21" t="s">
        <v>8</v>
      </c>
      <c r="D22" s="17">
        <v>1</v>
      </c>
      <c r="E22" s="31">
        <v>0.19</v>
      </c>
      <c r="F22" s="67">
        <v>197010</v>
      </c>
      <c r="G22" s="67">
        <f t="shared" si="3"/>
        <v>37431.9</v>
      </c>
      <c r="H22" s="67">
        <f t="shared" si="4"/>
        <v>234441.9</v>
      </c>
      <c r="I22" s="67">
        <v>197900</v>
      </c>
      <c r="J22" s="67">
        <f t="shared" si="0"/>
        <v>37601</v>
      </c>
      <c r="K22" s="67">
        <f t="shared" si="1"/>
        <v>235501</v>
      </c>
      <c r="L22" s="67">
        <f t="shared" si="5"/>
        <v>197455</v>
      </c>
      <c r="M22" s="67">
        <f t="shared" si="6"/>
        <v>37516</v>
      </c>
      <c r="N22" s="68">
        <f t="shared" si="7"/>
        <v>234971</v>
      </c>
      <c r="P22" s="46">
        <f t="shared" si="8"/>
        <v>165554.62184873951</v>
      </c>
      <c r="Q22" s="46">
        <f t="shared" si="2"/>
        <v>31455.378151260506</v>
      </c>
      <c r="T22" s="38">
        <v>234441.9</v>
      </c>
      <c r="U22" s="13">
        <v>235501</v>
      </c>
    </row>
    <row r="23" spans="1:21" ht="24" customHeight="1" x14ac:dyDescent="0.2">
      <c r="A23" s="17">
        <v>16</v>
      </c>
      <c r="B23" s="32" t="s">
        <v>96</v>
      </c>
      <c r="C23" s="21" t="s">
        <v>8</v>
      </c>
      <c r="D23" s="17">
        <v>1</v>
      </c>
      <c r="E23" s="31">
        <v>0.19</v>
      </c>
      <c r="F23" s="67">
        <v>201090</v>
      </c>
      <c r="G23" s="67">
        <f t="shared" si="3"/>
        <v>38207.1</v>
      </c>
      <c r="H23" s="67">
        <f t="shared" si="4"/>
        <v>239297.1</v>
      </c>
      <c r="I23" s="67">
        <v>200000</v>
      </c>
      <c r="J23" s="67">
        <f t="shared" si="0"/>
        <v>38000</v>
      </c>
      <c r="K23" s="67">
        <f t="shared" si="1"/>
        <v>238000</v>
      </c>
      <c r="L23" s="67">
        <f t="shared" si="5"/>
        <v>200545</v>
      </c>
      <c r="M23" s="67">
        <f t="shared" si="6"/>
        <v>38104</v>
      </c>
      <c r="N23" s="68">
        <f t="shared" si="7"/>
        <v>238649</v>
      </c>
      <c r="P23" s="46">
        <f t="shared" si="8"/>
        <v>168983.19327731093</v>
      </c>
      <c r="Q23" s="46">
        <f t="shared" si="2"/>
        <v>32106.806722689078</v>
      </c>
      <c r="T23" s="38">
        <v>239297.1</v>
      </c>
      <c r="U23" s="13">
        <v>238000</v>
      </c>
    </row>
    <row r="24" spans="1:21" ht="14.85" customHeight="1" x14ac:dyDescent="0.2">
      <c r="A24" s="17">
        <v>17</v>
      </c>
      <c r="B24" s="20" t="s">
        <v>22</v>
      </c>
      <c r="C24" s="21" t="s">
        <v>8</v>
      </c>
      <c r="D24" s="17">
        <v>1</v>
      </c>
      <c r="E24" s="31">
        <v>0.19</v>
      </c>
      <c r="F24" s="67">
        <v>57083.000000000007</v>
      </c>
      <c r="G24" s="67">
        <f t="shared" si="3"/>
        <v>10845.770000000002</v>
      </c>
      <c r="H24" s="67">
        <f t="shared" si="4"/>
        <v>67928.77</v>
      </c>
      <c r="I24" s="67">
        <v>57300</v>
      </c>
      <c r="J24" s="67">
        <f t="shared" si="0"/>
        <v>10887</v>
      </c>
      <c r="K24" s="67">
        <f t="shared" si="1"/>
        <v>68187</v>
      </c>
      <c r="L24" s="67">
        <f t="shared" si="5"/>
        <v>57192</v>
      </c>
      <c r="M24" s="67">
        <f t="shared" si="6"/>
        <v>10866</v>
      </c>
      <c r="N24" s="68">
        <f t="shared" si="7"/>
        <v>68058</v>
      </c>
      <c r="P24" s="46">
        <f t="shared" si="8"/>
        <v>47968.907563025219</v>
      </c>
      <c r="Q24" s="46">
        <f t="shared" si="2"/>
        <v>9114.0924369747918</v>
      </c>
      <c r="T24" s="38">
        <v>67928.77</v>
      </c>
      <c r="U24" s="13">
        <v>68187</v>
      </c>
    </row>
    <row r="25" spans="1:21" ht="14.45" customHeight="1" x14ac:dyDescent="0.2">
      <c r="A25" s="17">
        <v>18</v>
      </c>
      <c r="B25" s="20" t="s">
        <v>23</v>
      </c>
      <c r="C25" s="21" t="s">
        <v>8</v>
      </c>
      <c r="D25" s="17">
        <v>1</v>
      </c>
      <c r="E25" s="31">
        <v>0.19</v>
      </c>
      <c r="F25" s="67">
        <v>54771</v>
      </c>
      <c r="G25" s="67">
        <f t="shared" si="3"/>
        <v>10406.49</v>
      </c>
      <c r="H25" s="67">
        <f t="shared" si="4"/>
        <v>65177.49</v>
      </c>
      <c r="I25" s="67">
        <v>55000</v>
      </c>
      <c r="J25" s="67">
        <f t="shared" si="0"/>
        <v>10450</v>
      </c>
      <c r="K25" s="67">
        <f t="shared" si="1"/>
        <v>65450</v>
      </c>
      <c r="L25" s="67">
        <f t="shared" si="5"/>
        <v>54886</v>
      </c>
      <c r="M25" s="67">
        <f t="shared" si="6"/>
        <v>10428</v>
      </c>
      <c r="N25" s="68">
        <f t="shared" si="7"/>
        <v>65314</v>
      </c>
      <c r="P25" s="46">
        <f t="shared" si="8"/>
        <v>46026.050420168067</v>
      </c>
      <c r="Q25" s="46">
        <f t="shared" si="2"/>
        <v>8744.9495798319331</v>
      </c>
      <c r="T25" s="38">
        <v>65177.49</v>
      </c>
      <c r="U25" s="13">
        <v>65450</v>
      </c>
    </row>
    <row r="26" spans="1:21" ht="14.85" customHeight="1" x14ac:dyDescent="0.2">
      <c r="A26" s="17">
        <v>19</v>
      </c>
      <c r="B26" s="20" t="s">
        <v>24</v>
      </c>
      <c r="C26" s="21" t="s">
        <v>8</v>
      </c>
      <c r="D26" s="17">
        <v>1</v>
      </c>
      <c r="E26" s="31">
        <v>0.19</v>
      </c>
      <c r="F26" s="67">
        <v>56505</v>
      </c>
      <c r="G26" s="67">
        <f t="shared" si="3"/>
        <v>10735.95</v>
      </c>
      <c r="H26" s="67">
        <f t="shared" si="4"/>
        <v>67240.95</v>
      </c>
      <c r="I26" s="67">
        <v>56700</v>
      </c>
      <c r="J26" s="67">
        <f t="shared" si="0"/>
        <v>10773</v>
      </c>
      <c r="K26" s="67">
        <f t="shared" si="1"/>
        <v>67473</v>
      </c>
      <c r="L26" s="67">
        <f t="shared" si="5"/>
        <v>56603</v>
      </c>
      <c r="M26" s="67">
        <f t="shared" si="6"/>
        <v>10755</v>
      </c>
      <c r="N26" s="68">
        <f t="shared" si="7"/>
        <v>67358</v>
      </c>
      <c r="P26" s="46">
        <f t="shared" si="8"/>
        <v>47483.193277310929</v>
      </c>
      <c r="Q26" s="46">
        <f t="shared" si="2"/>
        <v>9021.8067226890762</v>
      </c>
      <c r="T26" s="38">
        <v>67240.95</v>
      </c>
      <c r="U26" s="13">
        <v>67473</v>
      </c>
    </row>
    <row r="27" spans="1:21" ht="14.85" customHeight="1" x14ac:dyDescent="0.2">
      <c r="A27" s="17">
        <v>20</v>
      </c>
      <c r="B27" s="20" t="s">
        <v>25</v>
      </c>
      <c r="C27" s="21" t="s">
        <v>8</v>
      </c>
      <c r="D27" s="17">
        <v>1</v>
      </c>
      <c r="E27" s="31">
        <v>0.19</v>
      </c>
      <c r="F27" s="67">
        <v>57083.000000000007</v>
      </c>
      <c r="G27" s="67">
        <f t="shared" si="3"/>
        <v>10845.770000000002</v>
      </c>
      <c r="H27" s="67">
        <f t="shared" si="4"/>
        <v>67928.77</v>
      </c>
      <c r="I27" s="67">
        <v>57300</v>
      </c>
      <c r="J27" s="67">
        <f t="shared" si="0"/>
        <v>10887</v>
      </c>
      <c r="K27" s="67">
        <f t="shared" si="1"/>
        <v>68187</v>
      </c>
      <c r="L27" s="67">
        <f t="shared" si="5"/>
        <v>57192</v>
      </c>
      <c r="M27" s="67">
        <f t="shared" si="6"/>
        <v>10866</v>
      </c>
      <c r="N27" s="68">
        <f t="shared" si="7"/>
        <v>68058</v>
      </c>
      <c r="P27" s="46">
        <f t="shared" si="8"/>
        <v>47968.907563025219</v>
      </c>
      <c r="Q27" s="46">
        <f t="shared" si="2"/>
        <v>9114.0924369747918</v>
      </c>
      <c r="T27" s="38">
        <v>67928.77</v>
      </c>
      <c r="U27" s="13">
        <v>68187</v>
      </c>
    </row>
    <row r="28" spans="1:21" ht="14.45" customHeight="1" x14ac:dyDescent="0.2">
      <c r="A28" s="17">
        <v>21</v>
      </c>
      <c r="B28" s="20" t="s">
        <v>26</v>
      </c>
      <c r="C28" s="21" t="s">
        <v>8</v>
      </c>
      <c r="D28" s="17">
        <v>1</v>
      </c>
      <c r="E28" s="31">
        <v>0.19</v>
      </c>
      <c r="F28" s="67">
        <v>154357</v>
      </c>
      <c r="G28" s="67">
        <f t="shared" si="3"/>
        <v>29327.83</v>
      </c>
      <c r="H28" s="67">
        <f t="shared" si="4"/>
        <v>183684.83000000002</v>
      </c>
      <c r="I28" s="67">
        <v>155100</v>
      </c>
      <c r="J28" s="67">
        <f t="shared" si="0"/>
        <v>29469</v>
      </c>
      <c r="K28" s="67">
        <f t="shared" si="1"/>
        <v>184569</v>
      </c>
      <c r="L28" s="67">
        <f t="shared" si="5"/>
        <v>154729</v>
      </c>
      <c r="M28" s="67">
        <f t="shared" si="6"/>
        <v>29399</v>
      </c>
      <c r="N28" s="68">
        <f t="shared" si="7"/>
        <v>184128</v>
      </c>
      <c r="P28" s="46">
        <f t="shared" si="8"/>
        <v>129711.76470588236</v>
      </c>
      <c r="Q28" s="46">
        <f t="shared" si="2"/>
        <v>24645.23529411765</v>
      </c>
      <c r="T28" s="38">
        <v>183684.83</v>
      </c>
      <c r="U28" s="13">
        <v>184569</v>
      </c>
    </row>
    <row r="29" spans="1:21" ht="14.85" customHeight="1" x14ac:dyDescent="0.2">
      <c r="A29" s="17">
        <v>22</v>
      </c>
      <c r="B29" s="20" t="s">
        <v>27</v>
      </c>
      <c r="C29" s="21" t="s">
        <v>8</v>
      </c>
      <c r="D29" s="17">
        <v>1</v>
      </c>
      <c r="E29" s="31">
        <v>0.19</v>
      </c>
      <c r="F29" s="67">
        <v>206853.00000000003</v>
      </c>
      <c r="G29" s="67">
        <f t="shared" si="3"/>
        <v>39302.070000000007</v>
      </c>
      <c r="H29" s="67">
        <f t="shared" si="4"/>
        <v>246155.07000000004</v>
      </c>
      <c r="I29" s="67">
        <v>205700</v>
      </c>
      <c r="J29" s="67">
        <f t="shared" si="0"/>
        <v>39083</v>
      </c>
      <c r="K29" s="67">
        <f t="shared" si="1"/>
        <v>244783</v>
      </c>
      <c r="L29" s="67">
        <f t="shared" si="5"/>
        <v>206277</v>
      </c>
      <c r="M29" s="67">
        <f t="shared" si="6"/>
        <v>39193</v>
      </c>
      <c r="N29" s="68">
        <f t="shared" si="7"/>
        <v>245470</v>
      </c>
      <c r="P29" s="46">
        <f t="shared" si="8"/>
        <v>173826.05042016809</v>
      </c>
      <c r="Q29" s="46">
        <f t="shared" si="2"/>
        <v>33026.94957983194</v>
      </c>
      <c r="T29" s="38">
        <v>246155.07</v>
      </c>
      <c r="U29" s="13">
        <v>244783</v>
      </c>
    </row>
    <row r="30" spans="1:21" ht="14.85" customHeight="1" x14ac:dyDescent="0.2">
      <c r="A30" s="17">
        <v>23</v>
      </c>
      <c r="B30" s="20" t="s">
        <v>28</v>
      </c>
      <c r="C30" s="21" t="s">
        <v>8</v>
      </c>
      <c r="D30" s="17">
        <v>1</v>
      </c>
      <c r="E30" s="31">
        <v>0.19</v>
      </c>
      <c r="F30" s="67">
        <v>326677.50420168065</v>
      </c>
      <c r="G30" s="67">
        <f t="shared" si="3"/>
        <v>62068.725798319327</v>
      </c>
      <c r="H30" s="67">
        <f t="shared" si="4"/>
        <v>388746.23</v>
      </c>
      <c r="I30" s="67">
        <v>328300</v>
      </c>
      <c r="J30" s="67">
        <f t="shared" si="0"/>
        <v>62377</v>
      </c>
      <c r="K30" s="67">
        <f t="shared" si="1"/>
        <v>390677</v>
      </c>
      <c r="L30" s="67">
        <f t="shared" si="5"/>
        <v>327489</v>
      </c>
      <c r="M30" s="67">
        <f t="shared" si="6"/>
        <v>62223</v>
      </c>
      <c r="N30" s="68">
        <f t="shared" si="7"/>
        <v>389712</v>
      </c>
      <c r="P30" s="46">
        <f t="shared" si="8"/>
        <v>274518.91109384928</v>
      </c>
      <c r="Q30" s="46">
        <f t="shared" si="2"/>
        <v>52158.593107831366</v>
      </c>
      <c r="T30" s="38">
        <v>388746.23</v>
      </c>
      <c r="U30" s="13">
        <v>390677</v>
      </c>
    </row>
    <row r="31" spans="1:21" ht="14.85" customHeight="1" x14ac:dyDescent="0.2">
      <c r="A31" s="17">
        <v>24</v>
      </c>
      <c r="B31" s="20" t="s">
        <v>29</v>
      </c>
      <c r="C31" s="21" t="s">
        <v>8</v>
      </c>
      <c r="D31" s="17">
        <v>1</v>
      </c>
      <c r="E31" s="31">
        <v>0.19</v>
      </c>
      <c r="F31" s="67">
        <v>330026.50420168065</v>
      </c>
      <c r="G31" s="67">
        <f t="shared" si="3"/>
        <v>62705.035798319324</v>
      </c>
      <c r="H31" s="67">
        <f t="shared" si="4"/>
        <v>392731.54</v>
      </c>
      <c r="I31" s="67">
        <v>331600</v>
      </c>
      <c r="J31" s="67">
        <f t="shared" si="0"/>
        <v>63004</v>
      </c>
      <c r="K31" s="67">
        <f t="shared" si="1"/>
        <v>394604</v>
      </c>
      <c r="L31" s="67">
        <f t="shared" si="5"/>
        <v>330813</v>
      </c>
      <c r="M31" s="67">
        <f t="shared" si="6"/>
        <v>62854</v>
      </c>
      <c r="N31" s="68">
        <f t="shared" si="7"/>
        <v>393667</v>
      </c>
      <c r="P31" s="46">
        <f t="shared" si="8"/>
        <v>277333.19680813502</v>
      </c>
      <c r="Q31" s="46">
        <f t="shared" si="2"/>
        <v>52693.307393545656</v>
      </c>
      <c r="T31" s="38">
        <v>392731.54</v>
      </c>
      <c r="U31" s="13">
        <v>394604</v>
      </c>
    </row>
    <row r="32" spans="1:21" ht="14.85" customHeight="1" x14ac:dyDescent="0.2">
      <c r="A32" s="17">
        <v>25</v>
      </c>
      <c r="B32" s="20" t="s">
        <v>30</v>
      </c>
      <c r="C32" s="21" t="s">
        <v>8</v>
      </c>
      <c r="D32" s="17">
        <v>1</v>
      </c>
      <c r="E32" s="31">
        <v>0.19</v>
      </c>
      <c r="F32" s="67">
        <v>319644.59663865546</v>
      </c>
      <c r="G32" s="67">
        <f t="shared" si="3"/>
        <v>60732.473361344542</v>
      </c>
      <c r="H32" s="67">
        <f t="shared" si="4"/>
        <v>380377.07</v>
      </c>
      <c r="I32" s="67">
        <v>318500</v>
      </c>
      <c r="J32" s="67">
        <f t="shared" si="0"/>
        <v>60515</v>
      </c>
      <c r="K32" s="67">
        <f t="shared" si="1"/>
        <v>379015</v>
      </c>
      <c r="L32" s="67">
        <f t="shared" si="5"/>
        <v>319072</v>
      </c>
      <c r="M32" s="67">
        <f t="shared" si="6"/>
        <v>60624</v>
      </c>
      <c r="N32" s="68">
        <f t="shared" si="7"/>
        <v>379696</v>
      </c>
      <c r="P32" s="46">
        <f t="shared" si="8"/>
        <v>268608.90473836596</v>
      </c>
      <c r="Q32" s="46">
        <f t="shared" si="2"/>
        <v>51035.69190028953</v>
      </c>
      <c r="T32" s="38">
        <v>380377.07</v>
      </c>
      <c r="U32" s="13">
        <v>379015</v>
      </c>
    </row>
    <row r="33" spans="1:21" ht="19.7" customHeight="1" x14ac:dyDescent="0.2">
      <c r="A33" s="17">
        <v>26</v>
      </c>
      <c r="B33" s="20" t="s">
        <v>31</v>
      </c>
      <c r="C33" s="21" t="s">
        <v>8</v>
      </c>
      <c r="D33" s="17">
        <v>1</v>
      </c>
      <c r="E33" s="31">
        <v>0.19</v>
      </c>
      <c r="F33" s="67">
        <v>630450</v>
      </c>
      <c r="G33" s="67">
        <f t="shared" si="3"/>
        <v>119785.5</v>
      </c>
      <c r="H33" s="67">
        <f t="shared" si="4"/>
        <v>750235.5</v>
      </c>
      <c r="I33" s="67">
        <v>633600</v>
      </c>
      <c r="J33" s="67">
        <f t="shared" si="0"/>
        <v>120384</v>
      </c>
      <c r="K33" s="67">
        <f t="shared" si="1"/>
        <v>753984</v>
      </c>
      <c r="L33" s="67">
        <f t="shared" si="5"/>
        <v>632025</v>
      </c>
      <c r="M33" s="67">
        <f t="shared" si="6"/>
        <v>120085</v>
      </c>
      <c r="N33" s="68">
        <f t="shared" si="7"/>
        <v>752110</v>
      </c>
      <c r="P33" s="46">
        <f t="shared" si="8"/>
        <v>529789.91596638656</v>
      </c>
      <c r="Q33" s="46">
        <f t="shared" si="2"/>
        <v>100660.08403361344</v>
      </c>
      <c r="T33" s="38">
        <v>750235.5</v>
      </c>
      <c r="U33" s="13">
        <v>753984</v>
      </c>
    </row>
    <row r="34" spans="1:21" ht="19.7" customHeight="1" x14ac:dyDescent="0.2">
      <c r="A34" s="17">
        <v>27</v>
      </c>
      <c r="B34" s="20" t="s">
        <v>32</v>
      </c>
      <c r="C34" s="21" t="s">
        <v>8</v>
      </c>
      <c r="D34" s="17">
        <v>1</v>
      </c>
      <c r="E34" s="31">
        <v>0.19</v>
      </c>
      <c r="F34" s="67">
        <v>716662.50420168065</v>
      </c>
      <c r="G34" s="67">
        <f t="shared" si="3"/>
        <v>136165.87579831932</v>
      </c>
      <c r="H34" s="67">
        <f t="shared" si="4"/>
        <v>852828.38</v>
      </c>
      <c r="I34" s="67">
        <v>720300</v>
      </c>
      <c r="J34" s="67">
        <f t="shared" si="0"/>
        <v>136857</v>
      </c>
      <c r="K34" s="67">
        <f t="shared" si="1"/>
        <v>857157</v>
      </c>
      <c r="L34" s="67">
        <f t="shared" si="5"/>
        <v>718481</v>
      </c>
      <c r="M34" s="67">
        <f t="shared" si="6"/>
        <v>136511</v>
      </c>
      <c r="N34" s="68">
        <f t="shared" si="7"/>
        <v>854992</v>
      </c>
      <c r="P34" s="46">
        <f t="shared" si="8"/>
        <v>602237.39848880726</v>
      </c>
      <c r="Q34" s="46">
        <f t="shared" si="2"/>
        <v>114425.10571287338</v>
      </c>
      <c r="T34" s="38">
        <v>852828.38</v>
      </c>
      <c r="U34" s="13">
        <v>857157</v>
      </c>
    </row>
    <row r="35" spans="1:21" ht="14.85" customHeight="1" x14ac:dyDescent="0.2">
      <c r="A35" s="17">
        <v>28</v>
      </c>
      <c r="B35" s="20" t="s">
        <v>33</v>
      </c>
      <c r="C35" s="21" t="s">
        <v>8</v>
      </c>
      <c r="D35" s="17">
        <v>1</v>
      </c>
      <c r="E35" s="31">
        <v>0.19</v>
      </c>
      <c r="F35" s="67">
        <v>857700.32773109246</v>
      </c>
      <c r="G35" s="67">
        <f t="shared" si="3"/>
        <v>162963.06226890758</v>
      </c>
      <c r="H35" s="67">
        <f t="shared" si="4"/>
        <v>1020663.39</v>
      </c>
      <c r="I35" s="67">
        <v>862000</v>
      </c>
      <c r="J35" s="67">
        <f t="shared" si="0"/>
        <v>163780</v>
      </c>
      <c r="K35" s="67">
        <f t="shared" si="1"/>
        <v>1025780</v>
      </c>
      <c r="L35" s="67">
        <f t="shared" si="5"/>
        <v>859850</v>
      </c>
      <c r="M35" s="67">
        <f t="shared" si="6"/>
        <v>163372</v>
      </c>
      <c r="N35" s="68">
        <f t="shared" si="7"/>
        <v>1023222</v>
      </c>
      <c r="P35" s="46">
        <f t="shared" si="8"/>
        <v>720756.57792528777</v>
      </c>
      <c r="Q35" s="46">
        <f t="shared" si="2"/>
        <v>136943.74980580469</v>
      </c>
      <c r="T35" s="38">
        <v>1020663.39</v>
      </c>
      <c r="U35" s="13">
        <v>1025780</v>
      </c>
    </row>
    <row r="36" spans="1:21" ht="14.85" customHeight="1" x14ac:dyDescent="0.2">
      <c r="A36" s="17">
        <v>29</v>
      </c>
      <c r="B36" s="20" t="s">
        <v>34</v>
      </c>
      <c r="C36" s="21" t="s">
        <v>8</v>
      </c>
      <c r="D36" s="17">
        <v>1</v>
      </c>
      <c r="E36" s="31">
        <v>0.19</v>
      </c>
      <c r="F36" s="67">
        <v>789999.0588235294</v>
      </c>
      <c r="G36" s="67">
        <f t="shared" si="3"/>
        <v>150099.82117647058</v>
      </c>
      <c r="H36" s="67">
        <f t="shared" si="4"/>
        <v>940098.88</v>
      </c>
      <c r="I36" s="67">
        <v>793900</v>
      </c>
      <c r="J36" s="67">
        <f t="shared" si="0"/>
        <v>150841</v>
      </c>
      <c r="K36" s="67">
        <f t="shared" si="1"/>
        <v>944741</v>
      </c>
      <c r="L36" s="67">
        <f t="shared" si="5"/>
        <v>791950</v>
      </c>
      <c r="M36" s="67">
        <f t="shared" si="6"/>
        <v>150471</v>
      </c>
      <c r="N36" s="68">
        <f t="shared" si="7"/>
        <v>942421</v>
      </c>
      <c r="P36" s="46">
        <f t="shared" si="8"/>
        <v>663864.75531389029</v>
      </c>
      <c r="Q36" s="46">
        <f t="shared" si="2"/>
        <v>126134.30350963915</v>
      </c>
      <c r="T36" s="38">
        <v>940098.88</v>
      </c>
      <c r="U36" s="13">
        <v>944741</v>
      </c>
    </row>
    <row r="37" spans="1:21" ht="14.85" customHeight="1" x14ac:dyDescent="0.2">
      <c r="A37" s="17">
        <v>30</v>
      </c>
      <c r="B37" s="20" t="s">
        <v>35</v>
      </c>
      <c r="C37" s="21" t="s">
        <v>8</v>
      </c>
      <c r="D37" s="17">
        <v>1</v>
      </c>
      <c r="E37" s="31">
        <v>0.19</v>
      </c>
      <c r="F37" s="67">
        <v>798100.08403361344</v>
      </c>
      <c r="G37" s="67">
        <f t="shared" si="3"/>
        <v>151639.01596638656</v>
      </c>
      <c r="H37" s="67">
        <f t="shared" si="4"/>
        <v>949739.1</v>
      </c>
      <c r="I37" s="67">
        <v>793900</v>
      </c>
      <c r="J37" s="67">
        <f t="shared" si="0"/>
        <v>150841</v>
      </c>
      <c r="K37" s="67">
        <f t="shared" si="1"/>
        <v>944741</v>
      </c>
      <c r="L37" s="67">
        <f t="shared" si="5"/>
        <v>796000</v>
      </c>
      <c r="M37" s="67">
        <f t="shared" si="6"/>
        <v>151240</v>
      </c>
      <c r="N37" s="68">
        <f t="shared" si="7"/>
        <v>947240</v>
      </c>
      <c r="P37" s="46">
        <f t="shared" si="8"/>
        <v>670672.33952404489</v>
      </c>
      <c r="Q37" s="46">
        <f t="shared" si="2"/>
        <v>127427.74450956853</v>
      </c>
      <c r="T37" s="38">
        <v>949739.1</v>
      </c>
      <c r="U37" s="13">
        <v>944741</v>
      </c>
    </row>
    <row r="38" spans="1:21" ht="14.85" customHeight="1" x14ac:dyDescent="0.2">
      <c r="A38" s="17">
        <v>31</v>
      </c>
      <c r="B38" s="20" t="s">
        <v>36</v>
      </c>
      <c r="C38" s="21" t="s">
        <v>8</v>
      </c>
      <c r="D38" s="17">
        <v>1</v>
      </c>
      <c r="E38" s="31">
        <v>0.19</v>
      </c>
      <c r="F38" s="67">
        <v>783923.30252100842</v>
      </c>
      <c r="G38" s="67">
        <f t="shared" si="3"/>
        <v>148945.42747899159</v>
      </c>
      <c r="H38" s="67">
        <f t="shared" si="4"/>
        <v>932868.73</v>
      </c>
      <c r="I38" s="67">
        <v>785800</v>
      </c>
      <c r="J38" s="67">
        <f t="shared" si="0"/>
        <v>149302</v>
      </c>
      <c r="K38" s="67">
        <f t="shared" si="1"/>
        <v>935102</v>
      </c>
      <c r="L38" s="67">
        <f t="shared" si="5"/>
        <v>784862</v>
      </c>
      <c r="M38" s="67">
        <f t="shared" si="6"/>
        <v>149124</v>
      </c>
      <c r="N38" s="68">
        <f t="shared" si="7"/>
        <v>933986</v>
      </c>
      <c r="P38" s="46">
        <f t="shared" si="8"/>
        <v>658759.07774874661</v>
      </c>
      <c r="Q38" s="46">
        <f t="shared" si="2"/>
        <v>125164.22477226186</v>
      </c>
      <c r="T38" s="38">
        <v>932868.73</v>
      </c>
      <c r="U38" s="13">
        <v>935102</v>
      </c>
    </row>
    <row r="39" spans="1:21" ht="14.85" customHeight="1" x14ac:dyDescent="0.2">
      <c r="A39" s="17">
        <v>32</v>
      </c>
      <c r="B39" s="20" t="s">
        <v>37</v>
      </c>
      <c r="C39" s="21" t="s">
        <v>8</v>
      </c>
      <c r="D39" s="17">
        <v>1</v>
      </c>
      <c r="E39" s="31">
        <v>0.19</v>
      </c>
      <c r="F39" s="67">
        <v>815863.94957983191</v>
      </c>
      <c r="G39" s="67">
        <f t="shared" si="3"/>
        <v>155014.15042016807</v>
      </c>
      <c r="H39" s="67">
        <f t="shared" si="4"/>
        <v>970878.1</v>
      </c>
      <c r="I39" s="67">
        <v>817900</v>
      </c>
      <c r="J39" s="67">
        <f t="shared" si="0"/>
        <v>155401</v>
      </c>
      <c r="K39" s="67">
        <f t="shared" si="1"/>
        <v>973301</v>
      </c>
      <c r="L39" s="67">
        <f t="shared" si="5"/>
        <v>816882</v>
      </c>
      <c r="M39" s="67">
        <f t="shared" si="6"/>
        <v>155208</v>
      </c>
      <c r="N39" s="68">
        <f t="shared" si="7"/>
        <v>972090</v>
      </c>
      <c r="P39" s="46">
        <f t="shared" si="8"/>
        <v>685599.9576301109</v>
      </c>
      <c r="Q39" s="46">
        <f t="shared" si="2"/>
        <v>130263.99194972108</v>
      </c>
      <c r="T39" s="38">
        <v>970878.1</v>
      </c>
      <c r="U39" s="13">
        <v>973301</v>
      </c>
    </row>
    <row r="40" spans="1:21" ht="14.85" customHeight="1" x14ac:dyDescent="0.2">
      <c r="A40" s="17">
        <v>33</v>
      </c>
      <c r="B40" s="20" t="s">
        <v>38</v>
      </c>
      <c r="C40" s="21" t="s">
        <v>8</v>
      </c>
      <c r="D40" s="17">
        <v>1</v>
      </c>
      <c r="E40" s="31">
        <v>0.19</v>
      </c>
      <c r="F40" s="67">
        <v>711013.33613445377</v>
      </c>
      <c r="G40" s="67">
        <f t="shared" si="3"/>
        <v>135092.53386554623</v>
      </c>
      <c r="H40" s="67">
        <f t="shared" si="4"/>
        <v>846105.87</v>
      </c>
      <c r="I40" s="67">
        <v>714600</v>
      </c>
      <c r="J40" s="67">
        <f t="shared" si="0"/>
        <v>135774</v>
      </c>
      <c r="K40" s="67">
        <f t="shared" si="1"/>
        <v>850374</v>
      </c>
      <c r="L40" s="67">
        <f t="shared" si="5"/>
        <v>712807</v>
      </c>
      <c r="M40" s="67">
        <f t="shared" si="6"/>
        <v>135433</v>
      </c>
      <c r="N40" s="68">
        <f t="shared" si="7"/>
        <v>848240</v>
      </c>
      <c r="P40" s="46">
        <f t="shared" si="8"/>
        <v>597490.19843231409</v>
      </c>
      <c r="Q40" s="46">
        <f t="shared" si="2"/>
        <v>113523.13770213968</v>
      </c>
      <c r="T40" s="38">
        <v>846105.87</v>
      </c>
      <c r="U40" s="13">
        <v>850374</v>
      </c>
    </row>
    <row r="41" spans="1:21" ht="14.45" customHeight="1" x14ac:dyDescent="0.2">
      <c r="A41" s="17">
        <v>34</v>
      </c>
      <c r="B41" s="20" t="s">
        <v>39</v>
      </c>
      <c r="C41" s="21" t="s">
        <v>8</v>
      </c>
      <c r="D41" s="17">
        <v>1</v>
      </c>
      <c r="E41" s="31">
        <v>0.19</v>
      </c>
      <c r="F41" s="67">
        <v>2314979.3109243698</v>
      </c>
      <c r="G41" s="67">
        <f t="shared" si="3"/>
        <v>439846.06907563028</v>
      </c>
      <c r="H41" s="67">
        <f t="shared" si="4"/>
        <v>2754825.38</v>
      </c>
      <c r="I41" s="67">
        <v>2316100</v>
      </c>
      <c r="J41" s="67">
        <f t="shared" si="0"/>
        <v>440059</v>
      </c>
      <c r="K41" s="67">
        <f t="shared" si="1"/>
        <v>2756159</v>
      </c>
      <c r="L41" s="67">
        <f t="shared" si="5"/>
        <v>2315540</v>
      </c>
      <c r="M41" s="67">
        <f t="shared" si="6"/>
        <v>439953</v>
      </c>
      <c r="N41" s="68">
        <f t="shared" si="7"/>
        <v>2755493</v>
      </c>
      <c r="P41" s="46">
        <f t="shared" si="8"/>
        <v>1945360.7654826639</v>
      </c>
      <c r="Q41" s="46">
        <f t="shared" si="2"/>
        <v>369618.54544170614</v>
      </c>
      <c r="T41" s="38">
        <v>2754825.38</v>
      </c>
      <c r="U41" s="13">
        <v>2756159</v>
      </c>
    </row>
    <row r="42" spans="1:21" ht="14.85" customHeight="1" x14ac:dyDescent="0.2">
      <c r="A42" s="17">
        <v>35</v>
      </c>
      <c r="B42" s="20" t="s">
        <v>40</v>
      </c>
      <c r="C42" s="21" t="s">
        <v>8</v>
      </c>
      <c r="D42" s="17">
        <v>1</v>
      </c>
      <c r="E42" s="31">
        <v>0.19</v>
      </c>
      <c r="F42" s="67">
        <v>1049925.6386554623</v>
      </c>
      <c r="G42" s="67">
        <f t="shared" si="3"/>
        <v>199485.87134453785</v>
      </c>
      <c r="H42" s="67">
        <f t="shared" si="4"/>
        <v>1249411.5100000002</v>
      </c>
      <c r="I42" s="67">
        <v>1044400</v>
      </c>
      <c r="J42" s="67">
        <f t="shared" si="0"/>
        <v>198436</v>
      </c>
      <c r="K42" s="67">
        <f t="shared" si="1"/>
        <v>1242836</v>
      </c>
      <c r="L42" s="67">
        <f t="shared" si="5"/>
        <v>1047163</v>
      </c>
      <c r="M42" s="67">
        <f t="shared" si="6"/>
        <v>198961</v>
      </c>
      <c r="N42" s="68">
        <f t="shared" si="7"/>
        <v>1246124</v>
      </c>
      <c r="P42" s="46">
        <f t="shared" si="8"/>
        <v>882290.45265164902</v>
      </c>
      <c r="Q42" s="46">
        <f t="shared" si="2"/>
        <v>167635.18600381332</v>
      </c>
      <c r="T42" s="38">
        <v>1249411.51</v>
      </c>
      <c r="U42" s="13">
        <v>1242836</v>
      </c>
    </row>
    <row r="43" spans="1:21" ht="14.85" customHeight="1" x14ac:dyDescent="0.2">
      <c r="A43" s="17">
        <v>36</v>
      </c>
      <c r="B43" s="20" t="s">
        <v>41</v>
      </c>
      <c r="C43" s="21" t="s">
        <v>8</v>
      </c>
      <c r="D43" s="17">
        <v>1</v>
      </c>
      <c r="E43" s="31">
        <v>0.19</v>
      </c>
      <c r="F43" s="67">
        <v>2098890.7394957985</v>
      </c>
      <c r="G43" s="67">
        <f t="shared" si="3"/>
        <v>398789.24050420173</v>
      </c>
      <c r="H43" s="67">
        <f t="shared" si="4"/>
        <v>2497679.9800000004</v>
      </c>
      <c r="I43" s="67">
        <v>2109600</v>
      </c>
      <c r="J43" s="67">
        <f t="shared" si="0"/>
        <v>400824</v>
      </c>
      <c r="K43" s="67">
        <f t="shared" si="1"/>
        <v>2510424</v>
      </c>
      <c r="L43" s="67">
        <f t="shared" si="5"/>
        <v>2104245</v>
      </c>
      <c r="M43" s="67">
        <f t="shared" si="6"/>
        <v>399807</v>
      </c>
      <c r="N43" s="68">
        <f t="shared" si="7"/>
        <v>2504052</v>
      </c>
      <c r="P43" s="46">
        <f t="shared" si="8"/>
        <v>1763773.7306687383</v>
      </c>
      <c r="Q43" s="46">
        <f t="shared" si="2"/>
        <v>335117.00882706029</v>
      </c>
      <c r="T43" s="38">
        <v>2497679.98</v>
      </c>
      <c r="U43" s="13">
        <v>2510424</v>
      </c>
    </row>
    <row r="44" spans="1:21" ht="14.85" customHeight="1" x14ac:dyDescent="0.2">
      <c r="A44" s="17">
        <v>37</v>
      </c>
      <c r="B44" s="20" t="s">
        <v>42</v>
      </c>
      <c r="C44" s="21" t="s">
        <v>8</v>
      </c>
      <c r="D44" s="17">
        <v>1</v>
      </c>
      <c r="E44" s="31">
        <v>0.19</v>
      </c>
      <c r="F44" s="67">
        <v>2011263.9327731093</v>
      </c>
      <c r="G44" s="67">
        <f t="shared" si="3"/>
        <v>382140.14722689078</v>
      </c>
      <c r="H44" s="67">
        <f t="shared" si="4"/>
        <v>2393404.08</v>
      </c>
      <c r="I44" s="67">
        <v>2014200</v>
      </c>
      <c r="J44" s="67">
        <f t="shared" si="0"/>
        <v>382698</v>
      </c>
      <c r="K44" s="67">
        <f t="shared" si="1"/>
        <v>2396898</v>
      </c>
      <c r="L44" s="67">
        <f t="shared" si="5"/>
        <v>2012732</v>
      </c>
      <c r="M44" s="67">
        <f t="shared" si="6"/>
        <v>382419</v>
      </c>
      <c r="N44" s="68">
        <f t="shared" si="7"/>
        <v>2395151</v>
      </c>
      <c r="P44" s="46">
        <f t="shared" si="8"/>
        <v>1690137.758632865</v>
      </c>
      <c r="Q44" s="46">
        <f t="shared" si="2"/>
        <v>321126.17414024437</v>
      </c>
      <c r="T44" s="38">
        <v>2393404.08</v>
      </c>
      <c r="U44" s="13">
        <v>2396898</v>
      </c>
    </row>
    <row r="45" spans="1:21" ht="14.85" customHeight="1" x14ac:dyDescent="0.2">
      <c r="A45" s="17">
        <v>38</v>
      </c>
      <c r="B45" s="20" t="s">
        <v>43</v>
      </c>
      <c r="C45" s="21" t="s">
        <v>8</v>
      </c>
      <c r="D45" s="17">
        <v>1</v>
      </c>
      <c r="E45" s="31">
        <v>0.19</v>
      </c>
      <c r="F45" s="67">
        <v>1580598.9831932774</v>
      </c>
      <c r="G45" s="67">
        <f t="shared" si="3"/>
        <v>300313.80680672271</v>
      </c>
      <c r="H45" s="67">
        <f t="shared" si="4"/>
        <v>1880912.79</v>
      </c>
      <c r="I45" s="67">
        <v>1572200</v>
      </c>
      <c r="J45" s="67">
        <f t="shared" si="0"/>
        <v>298718</v>
      </c>
      <c r="K45" s="67">
        <f t="shared" si="1"/>
        <v>1870918</v>
      </c>
      <c r="L45" s="67">
        <f t="shared" si="5"/>
        <v>1576399</v>
      </c>
      <c r="M45" s="67">
        <f t="shared" si="6"/>
        <v>299516</v>
      </c>
      <c r="N45" s="68">
        <f t="shared" si="7"/>
        <v>1875915</v>
      </c>
      <c r="P45" s="46">
        <f t="shared" si="8"/>
        <v>1328234.4396582164</v>
      </c>
      <c r="Q45" s="46">
        <f t="shared" si="2"/>
        <v>252364.54353506112</v>
      </c>
      <c r="T45" s="38">
        <v>1880912.79</v>
      </c>
      <c r="U45" s="13">
        <v>1870918</v>
      </c>
    </row>
    <row r="46" spans="1:21" ht="14.85" customHeight="1" x14ac:dyDescent="0.2">
      <c r="A46" s="17">
        <v>39</v>
      </c>
      <c r="B46" s="20" t="s">
        <v>44</v>
      </c>
      <c r="C46" s="21" t="s">
        <v>8</v>
      </c>
      <c r="D46" s="17">
        <v>1</v>
      </c>
      <c r="E46" s="31">
        <v>0.19</v>
      </c>
      <c r="F46" s="67">
        <v>1782951.9327731091</v>
      </c>
      <c r="G46" s="67">
        <f t="shared" si="3"/>
        <v>338760.86722689075</v>
      </c>
      <c r="H46" s="67">
        <f t="shared" si="4"/>
        <v>2121712.7999999998</v>
      </c>
      <c r="I46" s="67">
        <v>1792000</v>
      </c>
      <c r="J46" s="67">
        <f t="shared" si="0"/>
        <v>340480</v>
      </c>
      <c r="K46" s="67">
        <f t="shared" si="1"/>
        <v>2132480</v>
      </c>
      <c r="L46" s="67">
        <f t="shared" si="5"/>
        <v>1787476</v>
      </c>
      <c r="M46" s="67">
        <f t="shared" si="6"/>
        <v>339620</v>
      </c>
      <c r="N46" s="68">
        <f t="shared" si="7"/>
        <v>2127096</v>
      </c>
      <c r="P46" s="46">
        <f t="shared" si="8"/>
        <v>1498278.935103453</v>
      </c>
      <c r="Q46" s="46">
        <f t="shared" si="2"/>
        <v>284672.99766965606</v>
      </c>
      <c r="T46" s="38">
        <v>2121712.7999999998</v>
      </c>
      <c r="U46" s="13">
        <v>2132480</v>
      </c>
    </row>
    <row r="47" spans="1:21" ht="14.85" customHeight="1" x14ac:dyDescent="0.2">
      <c r="A47" s="17">
        <v>40</v>
      </c>
      <c r="B47" s="20" t="s">
        <v>45</v>
      </c>
      <c r="C47" s="21" t="s">
        <v>8</v>
      </c>
      <c r="D47" s="17">
        <v>1</v>
      </c>
      <c r="E47" s="31">
        <v>0.19</v>
      </c>
      <c r="F47" s="67">
        <v>2027161.6638655462</v>
      </c>
      <c r="G47" s="67">
        <f t="shared" si="3"/>
        <v>385160.71613445377</v>
      </c>
      <c r="H47" s="67">
        <f t="shared" si="4"/>
        <v>2412322.38</v>
      </c>
      <c r="I47" s="67">
        <v>2035300</v>
      </c>
      <c r="J47" s="67">
        <f t="shared" si="0"/>
        <v>386707</v>
      </c>
      <c r="K47" s="67">
        <f t="shared" si="1"/>
        <v>2422007</v>
      </c>
      <c r="L47" s="67">
        <f t="shared" si="5"/>
        <v>2031231</v>
      </c>
      <c r="M47" s="67">
        <f t="shared" si="6"/>
        <v>385934</v>
      </c>
      <c r="N47" s="68">
        <f t="shared" si="7"/>
        <v>2417165</v>
      </c>
      <c r="P47" s="46">
        <f t="shared" si="8"/>
        <v>1703497.1965256692</v>
      </c>
      <c r="Q47" s="46">
        <f t="shared" si="2"/>
        <v>323664.46733987716</v>
      </c>
      <c r="T47" s="38">
        <v>2412322.38</v>
      </c>
      <c r="U47" s="13">
        <v>2422007</v>
      </c>
    </row>
    <row r="48" spans="1:21" ht="14.85" customHeight="1" x14ac:dyDescent="0.2">
      <c r="A48" s="17">
        <v>41</v>
      </c>
      <c r="B48" s="20" t="s">
        <v>46</v>
      </c>
      <c r="C48" s="21" t="s">
        <v>8</v>
      </c>
      <c r="D48" s="17">
        <v>1</v>
      </c>
      <c r="E48" s="31">
        <v>0.19</v>
      </c>
      <c r="F48" s="67">
        <v>2931698.3109243698</v>
      </c>
      <c r="G48" s="67">
        <f t="shared" si="3"/>
        <v>557022.67907563027</v>
      </c>
      <c r="H48" s="67">
        <f t="shared" si="4"/>
        <v>3488720.99</v>
      </c>
      <c r="I48" s="67">
        <v>2930100</v>
      </c>
      <c r="J48" s="67">
        <f t="shared" si="0"/>
        <v>556719</v>
      </c>
      <c r="K48" s="67">
        <f t="shared" si="1"/>
        <v>3486819</v>
      </c>
      <c r="L48" s="67">
        <f t="shared" si="5"/>
        <v>2930899</v>
      </c>
      <c r="M48" s="67">
        <f t="shared" si="6"/>
        <v>556871</v>
      </c>
      <c r="N48" s="68">
        <f t="shared" si="7"/>
        <v>3487770</v>
      </c>
      <c r="P48" s="46">
        <f t="shared" si="8"/>
        <v>2463612.0259868656</v>
      </c>
      <c r="Q48" s="46">
        <f t="shared" si="2"/>
        <v>468086.28493750445</v>
      </c>
      <c r="T48" s="38">
        <v>3488720.99</v>
      </c>
      <c r="U48" s="13">
        <v>3486819</v>
      </c>
    </row>
    <row r="49" spans="1:21" ht="14.85" customHeight="1" x14ac:dyDescent="0.2">
      <c r="A49" s="17">
        <v>42</v>
      </c>
      <c r="B49" s="20" t="s">
        <v>47</v>
      </c>
      <c r="C49" s="21" t="s">
        <v>8</v>
      </c>
      <c r="D49" s="17">
        <v>1</v>
      </c>
      <c r="E49" s="31">
        <v>0.19</v>
      </c>
      <c r="F49" s="67">
        <v>1004166.0588235295</v>
      </c>
      <c r="G49" s="67">
        <f t="shared" si="3"/>
        <v>190791.55117647062</v>
      </c>
      <c r="H49" s="67">
        <f t="shared" si="4"/>
        <v>1194957.6100000001</v>
      </c>
      <c r="I49" s="67">
        <v>1007300</v>
      </c>
      <c r="J49" s="67">
        <f t="shared" si="0"/>
        <v>191387</v>
      </c>
      <c r="K49" s="67">
        <f t="shared" si="1"/>
        <v>1198687</v>
      </c>
      <c r="L49" s="67">
        <f t="shared" si="5"/>
        <v>1005733</v>
      </c>
      <c r="M49" s="67">
        <f t="shared" si="6"/>
        <v>191089</v>
      </c>
      <c r="N49" s="68">
        <f t="shared" si="7"/>
        <v>1196822</v>
      </c>
      <c r="P49" s="46">
        <f t="shared" si="8"/>
        <v>843837.02422145347</v>
      </c>
      <c r="Q49" s="46">
        <f t="shared" si="2"/>
        <v>160329.03460207616</v>
      </c>
      <c r="T49" s="38">
        <v>1194957.6100000001</v>
      </c>
      <c r="U49" s="13">
        <v>1198687</v>
      </c>
    </row>
    <row r="50" spans="1:21" ht="14.85" customHeight="1" x14ac:dyDescent="0.2">
      <c r="A50" s="17">
        <v>43</v>
      </c>
      <c r="B50" s="20" t="s">
        <v>37</v>
      </c>
      <c r="C50" s="21" t="s">
        <v>8</v>
      </c>
      <c r="D50" s="17">
        <v>1</v>
      </c>
      <c r="E50" s="31">
        <v>0.19</v>
      </c>
      <c r="F50" s="67">
        <v>833830.37815126055</v>
      </c>
      <c r="G50" s="67">
        <f t="shared" si="3"/>
        <v>158427.7718487395</v>
      </c>
      <c r="H50" s="67">
        <f t="shared" si="4"/>
        <v>992258.15</v>
      </c>
      <c r="I50" s="67">
        <v>834200</v>
      </c>
      <c r="J50" s="67">
        <f t="shared" si="0"/>
        <v>158498</v>
      </c>
      <c r="K50" s="67">
        <f t="shared" si="1"/>
        <v>992698</v>
      </c>
      <c r="L50" s="67">
        <f t="shared" si="5"/>
        <v>834015</v>
      </c>
      <c r="M50" s="67">
        <f t="shared" si="6"/>
        <v>158463</v>
      </c>
      <c r="N50" s="68">
        <f t="shared" si="7"/>
        <v>992478</v>
      </c>
      <c r="P50" s="46">
        <f t="shared" si="8"/>
        <v>700697.79676576518</v>
      </c>
      <c r="Q50" s="46">
        <f t="shared" si="2"/>
        <v>133132.58138549537</v>
      </c>
      <c r="T50" s="38">
        <v>992258.15</v>
      </c>
      <c r="U50" s="13">
        <v>992698</v>
      </c>
    </row>
    <row r="51" spans="1:21" ht="14.85" customHeight="1" x14ac:dyDescent="0.2">
      <c r="A51" s="17">
        <v>44</v>
      </c>
      <c r="B51" s="20" t="s">
        <v>48</v>
      </c>
      <c r="C51" s="21" t="s">
        <v>8</v>
      </c>
      <c r="D51" s="17">
        <v>1</v>
      </c>
      <c r="E51" s="31">
        <v>0.19</v>
      </c>
      <c r="F51" s="67">
        <v>1923978.4537815126</v>
      </c>
      <c r="G51" s="67">
        <f t="shared" si="3"/>
        <v>365555.90621848742</v>
      </c>
      <c r="H51" s="67">
        <f t="shared" si="4"/>
        <v>2289534.36</v>
      </c>
      <c r="I51" s="67">
        <v>1922900</v>
      </c>
      <c r="J51" s="67">
        <f t="shared" si="0"/>
        <v>365351</v>
      </c>
      <c r="K51" s="67">
        <f t="shared" si="1"/>
        <v>2288251</v>
      </c>
      <c r="L51" s="67">
        <f t="shared" si="5"/>
        <v>1923439</v>
      </c>
      <c r="M51" s="67">
        <f t="shared" si="6"/>
        <v>365453</v>
      </c>
      <c r="N51" s="68">
        <f t="shared" si="7"/>
        <v>2288892</v>
      </c>
      <c r="P51" s="46">
        <f t="shared" si="8"/>
        <v>1616788.6166231199</v>
      </c>
      <c r="Q51" s="46">
        <f t="shared" si="2"/>
        <v>307189.83715839277</v>
      </c>
      <c r="T51" s="38">
        <v>2289534.36</v>
      </c>
      <c r="U51" s="13">
        <v>2288251</v>
      </c>
    </row>
    <row r="52" spans="1:21" ht="14.85" customHeight="1" x14ac:dyDescent="0.2">
      <c r="A52" s="17">
        <v>45</v>
      </c>
      <c r="B52" s="20" t="s">
        <v>49</v>
      </c>
      <c r="C52" s="21" t="s">
        <v>8</v>
      </c>
      <c r="D52" s="17">
        <v>1</v>
      </c>
      <c r="E52" s="31">
        <v>0.19</v>
      </c>
      <c r="F52" s="67">
        <v>3174780.1176470588</v>
      </c>
      <c r="G52" s="67">
        <f t="shared" si="3"/>
        <v>603208.22235294117</v>
      </c>
      <c r="H52" s="67">
        <f t="shared" si="4"/>
        <v>3777988.34</v>
      </c>
      <c r="I52" s="67">
        <v>3185100</v>
      </c>
      <c r="J52" s="67">
        <f t="shared" si="0"/>
        <v>605169</v>
      </c>
      <c r="K52" s="67">
        <f t="shared" si="1"/>
        <v>3790269</v>
      </c>
      <c r="L52" s="67">
        <f t="shared" si="5"/>
        <v>3179940</v>
      </c>
      <c r="M52" s="67">
        <f t="shared" si="6"/>
        <v>604189</v>
      </c>
      <c r="N52" s="68">
        <f t="shared" si="7"/>
        <v>3784129</v>
      </c>
      <c r="P52" s="46">
        <f t="shared" si="8"/>
        <v>2667882.4518042514</v>
      </c>
      <c r="Q52" s="46">
        <f t="shared" si="2"/>
        <v>506897.66584280779</v>
      </c>
      <c r="T52" s="38">
        <v>3777988.34</v>
      </c>
      <c r="U52" s="13">
        <v>3790269</v>
      </c>
    </row>
    <row r="53" spans="1:21" ht="14.85" customHeight="1" x14ac:dyDescent="0.2">
      <c r="A53" s="17">
        <v>46</v>
      </c>
      <c r="B53" s="20" t="s">
        <v>50</v>
      </c>
      <c r="C53" s="21" t="s">
        <v>8</v>
      </c>
      <c r="D53" s="17">
        <v>1</v>
      </c>
      <c r="E53" s="31">
        <v>0.19</v>
      </c>
      <c r="F53" s="67">
        <v>457289.80672268907</v>
      </c>
      <c r="G53" s="67">
        <f t="shared" si="3"/>
        <v>86885.063277310925</v>
      </c>
      <c r="H53" s="67">
        <f t="shared" si="4"/>
        <v>544174.87</v>
      </c>
      <c r="I53" s="67">
        <v>457400</v>
      </c>
      <c r="J53" s="67">
        <f t="shared" si="0"/>
        <v>86906</v>
      </c>
      <c r="K53" s="67">
        <f t="shared" si="1"/>
        <v>544306</v>
      </c>
      <c r="L53" s="67">
        <f t="shared" si="5"/>
        <v>457345</v>
      </c>
      <c r="M53" s="67">
        <f t="shared" si="6"/>
        <v>86896</v>
      </c>
      <c r="N53" s="68">
        <f t="shared" si="7"/>
        <v>544241</v>
      </c>
      <c r="P53" s="46">
        <f t="shared" si="8"/>
        <v>384277.14850646141</v>
      </c>
      <c r="Q53" s="46">
        <f t="shared" si="2"/>
        <v>73012.658216227675</v>
      </c>
      <c r="T53" s="38">
        <v>544174.87</v>
      </c>
      <c r="U53" s="13">
        <v>544306</v>
      </c>
    </row>
    <row r="54" spans="1:21" ht="14.45" customHeight="1" x14ac:dyDescent="0.2">
      <c r="A54" s="17">
        <v>47</v>
      </c>
      <c r="B54" s="20" t="s">
        <v>51</v>
      </c>
      <c r="C54" s="21" t="s">
        <v>8</v>
      </c>
      <c r="D54" s="17">
        <v>1</v>
      </c>
      <c r="E54" s="31">
        <v>0.19</v>
      </c>
      <c r="F54" s="67">
        <v>406357.62184873951</v>
      </c>
      <c r="G54" s="67">
        <f t="shared" si="3"/>
        <v>77207.948151260513</v>
      </c>
      <c r="H54" s="67">
        <f t="shared" si="4"/>
        <v>483565.57</v>
      </c>
      <c r="I54" s="67">
        <v>408300</v>
      </c>
      <c r="J54" s="67">
        <f t="shared" si="0"/>
        <v>77577</v>
      </c>
      <c r="K54" s="67">
        <f t="shared" si="1"/>
        <v>485877</v>
      </c>
      <c r="L54" s="67">
        <f t="shared" si="5"/>
        <v>407329</v>
      </c>
      <c r="M54" s="67">
        <f t="shared" si="6"/>
        <v>77393</v>
      </c>
      <c r="N54" s="68">
        <f t="shared" si="7"/>
        <v>484722</v>
      </c>
      <c r="P54" s="46">
        <f t="shared" si="8"/>
        <v>341476.99315020128</v>
      </c>
      <c r="Q54" s="46">
        <f t="shared" si="2"/>
        <v>64880.628698538247</v>
      </c>
      <c r="T54" s="38">
        <v>483565.57</v>
      </c>
      <c r="U54" s="13">
        <v>485877</v>
      </c>
    </row>
    <row r="55" spans="1:21" ht="14.85" customHeight="1" x14ac:dyDescent="0.2">
      <c r="A55" s="17">
        <v>48</v>
      </c>
      <c r="B55" s="20" t="s">
        <v>52</v>
      </c>
      <c r="C55" s="21" t="s">
        <v>8</v>
      </c>
      <c r="D55" s="17">
        <v>1</v>
      </c>
      <c r="E55" s="31">
        <v>0.19</v>
      </c>
      <c r="F55" s="67">
        <v>916652.70588235301</v>
      </c>
      <c r="G55" s="67">
        <f t="shared" si="3"/>
        <v>174164.01411764708</v>
      </c>
      <c r="H55" s="67">
        <f t="shared" si="4"/>
        <v>1090816.7200000002</v>
      </c>
      <c r="I55" s="67">
        <v>921200</v>
      </c>
      <c r="J55" s="67">
        <f t="shared" si="0"/>
        <v>175028</v>
      </c>
      <c r="K55" s="67">
        <f t="shared" si="1"/>
        <v>1096228</v>
      </c>
      <c r="L55" s="67">
        <f t="shared" si="5"/>
        <v>918926</v>
      </c>
      <c r="M55" s="67">
        <f t="shared" si="6"/>
        <v>174596</v>
      </c>
      <c r="N55" s="68">
        <f t="shared" si="7"/>
        <v>1093522</v>
      </c>
      <c r="P55" s="46">
        <f t="shared" si="8"/>
        <v>770296.39149777568</v>
      </c>
      <c r="Q55" s="46">
        <f t="shared" si="2"/>
        <v>146356.31438457739</v>
      </c>
      <c r="T55" s="38">
        <v>1090816.72</v>
      </c>
      <c r="U55" s="13">
        <v>1096228</v>
      </c>
    </row>
    <row r="56" spans="1:21" ht="14.85" customHeight="1" x14ac:dyDescent="0.2">
      <c r="A56" s="17">
        <v>49</v>
      </c>
      <c r="B56" s="20" t="s">
        <v>53</v>
      </c>
      <c r="C56" s="21" t="s">
        <v>8</v>
      </c>
      <c r="D56" s="17">
        <v>1</v>
      </c>
      <c r="E56" s="31">
        <v>0.19</v>
      </c>
      <c r="F56" s="67">
        <v>1035905.1260504203</v>
      </c>
      <c r="G56" s="67">
        <f t="shared" si="3"/>
        <v>196821.97394957987</v>
      </c>
      <c r="H56" s="67">
        <f t="shared" si="4"/>
        <v>1232727.1000000001</v>
      </c>
      <c r="I56" s="67">
        <v>1039500</v>
      </c>
      <c r="J56" s="67">
        <f t="shared" si="0"/>
        <v>197505</v>
      </c>
      <c r="K56" s="67">
        <f t="shared" si="1"/>
        <v>1237005</v>
      </c>
      <c r="L56" s="67">
        <f t="shared" si="5"/>
        <v>1037703</v>
      </c>
      <c r="M56" s="67">
        <f t="shared" si="6"/>
        <v>197164</v>
      </c>
      <c r="N56" s="68">
        <f t="shared" si="7"/>
        <v>1234867</v>
      </c>
      <c r="P56" s="46">
        <f t="shared" si="8"/>
        <v>870508.50928606756</v>
      </c>
      <c r="Q56" s="46">
        <f t="shared" si="2"/>
        <v>165396.61676435283</v>
      </c>
      <c r="T56" s="38">
        <v>1232727.1000000001</v>
      </c>
      <c r="U56" s="13">
        <v>1237005</v>
      </c>
    </row>
    <row r="57" spans="1:21" ht="14.45" customHeight="1" x14ac:dyDescent="0.2">
      <c r="A57" s="17">
        <v>50</v>
      </c>
      <c r="B57" s="20" t="s">
        <v>54</v>
      </c>
      <c r="C57" s="21" t="s">
        <v>8</v>
      </c>
      <c r="D57" s="17">
        <v>1</v>
      </c>
      <c r="E57" s="31">
        <v>0.19</v>
      </c>
      <c r="F57" s="67">
        <v>510676.33613445377</v>
      </c>
      <c r="G57" s="67">
        <f t="shared" si="3"/>
        <v>97028.503865546212</v>
      </c>
      <c r="H57" s="67">
        <f t="shared" si="4"/>
        <v>607704.84</v>
      </c>
      <c r="I57" s="67">
        <v>510000</v>
      </c>
      <c r="J57" s="67">
        <f t="shared" si="0"/>
        <v>96900</v>
      </c>
      <c r="K57" s="67">
        <f t="shared" si="1"/>
        <v>606900</v>
      </c>
      <c r="L57" s="67">
        <f t="shared" si="5"/>
        <v>510338</v>
      </c>
      <c r="M57" s="67">
        <f t="shared" si="6"/>
        <v>96964</v>
      </c>
      <c r="N57" s="68">
        <f t="shared" si="7"/>
        <v>607302</v>
      </c>
      <c r="P57" s="46">
        <f t="shared" si="8"/>
        <v>429139.77826424688</v>
      </c>
      <c r="Q57" s="46">
        <f t="shared" si="2"/>
        <v>81536.557870206903</v>
      </c>
      <c r="T57" s="38">
        <v>607704.84</v>
      </c>
      <c r="U57" s="13">
        <v>606900</v>
      </c>
    </row>
    <row r="58" spans="1:21" ht="14.85" customHeight="1" x14ac:dyDescent="0.2">
      <c r="A58" s="17">
        <v>51</v>
      </c>
      <c r="B58" s="20" t="s">
        <v>55</v>
      </c>
      <c r="C58" s="21" t="s">
        <v>8</v>
      </c>
      <c r="D58" s="17">
        <v>1</v>
      </c>
      <c r="E58" s="31">
        <v>0.19</v>
      </c>
      <c r="F58" s="67">
        <v>380053.40336134454</v>
      </c>
      <c r="G58" s="67">
        <f t="shared" si="3"/>
        <v>72210.146638655468</v>
      </c>
      <c r="H58" s="67">
        <f t="shared" si="4"/>
        <v>452263.55</v>
      </c>
      <c r="I58" s="67">
        <v>378200</v>
      </c>
      <c r="J58" s="67">
        <f t="shared" si="0"/>
        <v>71858</v>
      </c>
      <c r="K58" s="67">
        <f t="shared" si="1"/>
        <v>450058</v>
      </c>
      <c r="L58" s="67">
        <f t="shared" si="5"/>
        <v>379127</v>
      </c>
      <c r="M58" s="67">
        <f t="shared" si="6"/>
        <v>72034</v>
      </c>
      <c r="N58" s="68">
        <f t="shared" si="7"/>
        <v>451161</v>
      </c>
      <c r="P58" s="46">
        <f t="shared" si="8"/>
        <v>319372.60786667612</v>
      </c>
      <c r="Q58" s="46">
        <f t="shared" si="2"/>
        <v>60680.795494668462</v>
      </c>
      <c r="T58" s="38">
        <v>452263.55</v>
      </c>
      <c r="U58" s="13">
        <v>450058</v>
      </c>
    </row>
    <row r="59" spans="1:21" ht="14.85" customHeight="1" x14ac:dyDescent="0.2">
      <c r="A59" s="17">
        <v>52</v>
      </c>
      <c r="B59" s="20" t="s">
        <v>56</v>
      </c>
      <c r="C59" s="21" t="s">
        <v>8</v>
      </c>
      <c r="D59" s="17">
        <v>1</v>
      </c>
      <c r="E59" s="31">
        <v>0.19</v>
      </c>
      <c r="F59" s="67">
        <v>366281.64705882355</v>
      </c>
      <c r="G59" s="67">
        <f t="shared" si="3"/>
        <v>69593.512941176479</v>
      </c>
      <c r="H59" s="67">
        <f t="shared" si="4"/>
        <v>435875.16000000003</v>
      </c>
      <c r="I59" s="67">
        <v>366400</v>
      </c>
      <c r="J59" s="67">
        <f t="shared" si="0"/>
        <v>69616</v>
      </c>
      <c r="K59" s="67">
        <f t="shared" si="1"/>
        <v>436016</v>
      </c>
      <c r="L59" s="67">
        <f t="shared" si="5"/>
        <v>366341</v>
      </c>
      <c r="M59" s="67">
        <f t="shared" si="6"/>
        <v>69605</v>
      </c>
      <c r="N59" s="68">
        <f t="shared" si="7"/>
        <v>435946</v>
      </c>
      <c r="P59" s="46">
        <f t="shared" si="8"/>
        <v>307799.7034107761</v>
      </c>
      <c r="Q59" s="46">
        <f t="shared" si="2"/>
        <v>58481.943648047461</v>
      </c>
      <c r="T59" s="38">
        <v>435875.16</v>
      </c>
      <c r="U59" s="13">
        <v>436016</v>
      </c>
    </row>
    <row r="60" spans="1:21" ht="14.85" customHeight="1" x14ac:dyDescent="0.2">
      <c r="A60" s="17">
        <v>53</v>
      </c>
      <c r="B60" s="20" t="s">
        <v>57</v>
      </c>
      <c r="C60" s="21" t="s">
        <v>8</v>
      </c>
      <c r="D60" s="17">
        <v>1</v>
      </c>
      <c r="E60" s="31">
        <v>0.19</v>
      </c>
      <c r="F60" s="67">
        <v>381027.2016806723</v>
      </c>
      <c r="G60" s="67">
        <f t="shared" si="3"/>
        <v>72395.168319327742</v>
      </c>
      <c r="H60" s="67">
        <f t="shared" si="4"/>
        <v>453422.37000000005</v>
      </c>
      <c r="I60" s="67">
        <v>380700</v>
      </c>
      <c r="J60" s="67">
        <f t="shared" si="0"/>
        <v>72333</v>
      </c>
      <c r="K60" s="67">
        <f t="shared" si="1"/>
        <v>453033</v>
      </c>
      <c r="L60" s="67">
        <f t="shared" si="5"/>
        <v>380864</v>
      </c>
      <c r="M60" s="67">
        <f t="shared" si="6"/>
        <v>72364</v>
      </c>
      <c r="N60" s="68">
        <f t="shared" si="7"/>
        <v>453228</v>
      </c>
      <c r="P60" s="46">
        <f t="shared" si="8"/>
        <v>320190.9257820776</v>
      </c>
      <c r="Q60" s="46">
        <f t="shared" si="2"/>
        <v>60836.275898594744</v>
      </c>
      <c r="T60" s="38">
        <v>453422.37</v>
      </c>
      <c r="U60" s="13">
        <v>453033</v>
      </c>
    </row>
    <row r="61" spans="1:21" ht="14.85" customHeight="1" x14ac:dyDescent="0.2">
      <c r="A61" s="17">
        <v>54</v>
      </c>
      <c r="B61" s="20" t="s">
        <v>58</v>
      </c>
      <c r="C61" s="21" t="s">
        <v>8</v>
      </c>
      <c r="D61" s="17">
        <v>1</v>
      </c>
      <c r="E61" s="31">
        <v>0.19</v>
      </c>
      <c r="F61" s="67">
        <v>1265470.7563025211</v>
      </c>
      <c r="G61" s="67">
        <f t="shared" si="3"/>
        <v>240439.443697479</v>
      </c>
      <c r="H61" s="67">
        <f t="shared" si="4"/>
        <v>1505910.2000000002</v>
      </c>
      <c r="I61" s="67">
        <v>1258900</v>
      </c>
      <c r="J61" s="67">
        <f t="shared" si="0"/>
        <v>239191</v>
      </c>
      <c r="K61" s="67">
        <f t="shared" si="1"/>
        <v>1498091</v>
      </c>
      <c r="L61" s="67">
        <f t="shared" si="5"/>
        <v>1262185</v>
      </c>
      <c r="M61" s="67">
        <f t="shared" si="6"/>
        <v>239815</v>
      </c>
      <c r="N61" s="68">
        <f t="shared" si="7"/>
        <v>1502000</v>
      </c>
      <c r="P61" s="46">
        <f t="shared" si="8"/>
        <v>1063420.803615564</v>
      </c>
      <c r="Q61" s="46">
        <f t="shared" si="2"/>
        <v>202049.95268695717</v>
      </c>
      <c r="T61" s="38">
        <v>1505910.2</v>
      </c>
      <c r="U61" s="13">
        <v>1498091</v>
      </c>
    </row>
    <row r="62" spans="1:21" ht="14.85" customHeight="1" x14ac:dyDescent="0.2">
      <c r="A62" s="17">
        <v>55</v>
      </c>
      <c r="B62" s="20" t="s">
        <v>59</v>
      </c>
      <c r="C62" s="21" t="s">
        <v>8</v>
      </c>
      <c r="D62" s="17">
        <v>1</v>
      </c>
      <c r="E62" s="31">
        <v>0.19</v>
      </c>
      <c r="F62" s="67">
        <v>1619668.9831932774</v>
      </c>
      <c r="G62" s="67">
        <f t="shared" si="3"/>
        <v>307737.1068067227</v>
      </c>
      <c r="H62" s="67">
        <f t="shared" si="4"/>
        <v>1927406.09</v>
      </c>
      <c r="I62" s="67">
        <v>1622100</v>
      </c>
      <c r="J62" s="67">
        <f t="shared" si="0"/>
        <v>308199</v>
      </c>
      <c r="K62" s="67">
        <f t="shared" si="1"/>
        <v>1930299</v>
      </c>
      <c r="L62" s="67">
        <f t="shared" si="5"/>
        <v>1620884</v>
      </c>
      <c r="M62" s="67">
        <f t="shared" si="6"/>
        <v>307968</v>
      </c>
      <c r="N62" s="68">
        <f t="shared" si="7"/>
        <v>1928852</v>
      </c>
      <c r="P62" s="46">
        <f t="shared" si="8"/>
        <v>1361066.3724313255</v>
      </c>
      <c r="Q62" s="46">
        <f t="shared" si="2"/>
        <v>258602.61076195186</v>
      </c>
      <c r="T62" s="38">
        <v>1927406.09</v>
      </c>
      <c r="U62" s="13">
        <v>1930299</v>
      </c>
    </row>
    <row r="63" spans="1:21" ht="14.85" customHeight="1" x14ac:dyDescent="0.2">
      <c r="A63" s="17">
        <v>56</v>
      </c>
      <c r="B63" s="20" t="s">
        <v>60</v>
      </c>
      <c r="C63" s="21" t="s">
        <v>8</v>
      </c>
      <c r="D63" s="17">
        <v>1</v>
      </c>
      <c r="E63" s="31">
        <v>0.19</v>
      </c>
      <c r="F63" s="67">
        <v>627314.15126050415</v>
      </c>
      <c r="G63" s="67">
        <f t="shared" si="3"/>
        <v>119189.68873949579</v>
      </c>
      <c r="H63" s="67">
        <f t="shared" si="4"/>
        <v>746503.84</v>
      </c>
      <c r="I63" s="67">
        <v>630600</v>
      </c>
      <c r="J63" s="67">
        <f t="shared" si="0"/>
        <v>119814</v>
      </c>
      <c r="K63" s="67">
        <f t="shared" si="1"/>
        <v>750414</v>
      </c>
      <c r="L63" s="67">
        <f t="shared" si="5"/>
        <v>628957</v>
      </c>
      <c r="M63" s="67">
        <f t="shared" si="6"/>
        <v>119502</v>
      </c>
      <c r="N63" s="68">
        <f t="shared" si="7"/>
        <v>748459</v>
      </c>
      <c r="P63" s="46">
        <f t="shared" si="8"/>
        <v>527154.74895840685</v>
      </c>
      <c r="Q63" s="46">
        <f t="shared" si="2"/>
        <v>100159.4023020973</v>
      </c>
      <c r="T63" s="38">
        <v>746503.84</v>
      </c>
      <c r="U63" s="13">
        <v>750414</v>
      </c>
    </row>
    <row r="64" spans="1:21" ht="14.85" customHeight="1" x14ac:dyDescent="0.2">
      <c r="A64" s="17">
        <v>57</v>
      </c>
      <c r="B64" s="20" t="s">
        <v>61</v>
      </c>
      <c r="C64" s="21" t="s">
        <v>8</v>
      </c>
      <c r="D64" s="17">
        <v>1</v>
      </c>
      <c r="E64" s="31">
        <v>0.19</v>
      </c>
      <c r="F64" s="67">
        <v>902531.41176470579</v>
      </c>
      <c r="G64" s="67">
        <f t="shared" si="3"/>
        <v>171480.9682352941</v>
      </c>
      <c r="H64" s="67">
        <f t="shared" si="4"/>
        <v>1074012.3799999999</v>
      </c>
      <c r="I64" s="67">
        <v>897700</v>
      </c>
      <c r="J64" s="67">
        <f t="shared" si="0"/>
        <v>170563</v>
      </c>
      <c r="K64" s="67">
        <f t="shared" si="1"/>
        <v>1068263</v>
      </c>
      <c r="L64" s="67">
        <f t="shared" si="5"/>
        <v>900116</v>
      </c>
      <c r="M64" s="67">
        <f t="shared" si="6"/>
        <v>171022</v>
      </c>
      <c r="N64" s="68">
        <f t="shared" si="7"/>
        <v>1071138</v>
      </c>
      <c r="P64" s="46">
        <f t="shared" si="8"/>
        <v>758429.75778546708</v>
      </c>
      <c r="Q64" s="46">
        <f t="shared" si="2"/>
        <v>144101.65397923873</v>
      </c>
      <c r="T64" s="38">
        <v>1074012.3799999999</v>
      </c>
      <c r="U64" s="13">
        <v>1068263</v>
      </c>
    </row>
    <row r="65" spans="1:21" ht="14.85" customHeight="1" x14ac:dyDescent="0.2">
      <c r="A65" s="17">
        <v>58</v>
      </c>
      <c r="B65" s="20" t="s">
        <v>62</v>
      </c>
      <c r="C65" s="21" t="s">
        <v>8</v>
      </c>
      <c r="D65" s="17">
        <v>1</v>
      </c>
      <c r="E65" s="31">
        <v>0.19</v>
      </c>
      <c r="F65" s="67">
        <v>1277216.0084033615</v>
      </c>
      <c r="G65" s="67">
        <f t="shared" si="3"/>
        <v>242671.04159663871</v>
      </c>
      <c r="H65" s="67">
        <f t="shared" si="4"/>
        <v>1519887.0500000003</v>
      </c>
      <c r="I65" s="67">
        <v>1277800</v>
      </c>
      <c r="J65" s="67">
        <f t="shared" si="0"/>
        <v>242782</v>
      </c>
      <c r="K65" s="67">
        <f t="shared" si="1"/>
        <v>1520582</v>
      </c>
      <c r="L65" s="67">
        <f t="shared" si="5"/>
        <v>1277508</v>
      </c>
      <c r="M65" s="67">
        <f t="shared" si="6"/>
        <v>242727</v>
      </c>
      <c r="N65" s="68">
        <f t="shared" si="7"/>
        <v>1520235</v>
      </c>
      <c r="P65" s="46">
        <f t="shared" si="8"/>
        <v>1073290.7633641695</v>
      </c>
      <c r="Q65" s="46">
        <f t="shared" si="2"/>
        <v>203925.2450391922</v>
      </c>
      <c r="T65" s="38">
        <v>1519887.05</v>
      </c>
      <c r="U65" s="13">
        <v>1520582</v>
      </c>
    </row>
    <row r="66" spans="1:21" ht="14.85" customHeight="1" x14ac:dyDescent="0.2">
      <c r="A66" s="17">
        <v>59</v>
      </c>
      <c r="B66" s="20" t="s">
        <v>63</v>
      </c>
      <c r="C66" s="21" t="s">
        <v>8</v>
      </c>
      <c r="D66" s="17">
        <v>1</v>
      </c>
      <c r="E66" s="31">
        <v>0.19</v>
      </c>
      <c r="F66" s="67">
        <v>1324062.142857143</v>
      </c>
      <c r="G66" s="67">
        <f t="shared" si="3"/>
        <v>251571.80714285717</v>
      </c>
      <c r="H66" s="67">
        <f t="shared" si="4"/>
        <v>1575633.9500000002</v>
      </c>
      <c r="I66" s="67">
        <v>1330800</v>
      </c>
      <c r="J66" s="67">
        <f t="shared" si="0"/>
        <v>252852</v>
      </c>
      <c r="K66" s="67">
        <f t="shared" si="1"/>
        <v>1583652</v>
      </c>
      <c r="L66" s="67">
        <f t="shared" si="5"/>
        <v>1327431</v>
      </c>
      <c r="M66" s="67">
        <f t="shared" si="6"/>
        <v>252212</v>
      </c>
      <c r="N66" s="68">
        <f t="shared" si="7"/>
        <v>1579643</v>
      </c>
      <c r="P66" s="46">
        <f t="shared" si="8"/>
        <v>1112657.2629051623</v>
      </c>
      <c r="Q66" s="46">
        <f t="shared" si="2"/>
        <v>211404.87995198084</v>
      </c>
      <c r="T66" s="38">
        <v>1575633.95</v>
      </c>
      <c r="U66" s="13">
        <v>1583652</v>
      </c>
    </row>
    <row r="67" spans="1:21" ht="14.85" customHeight="1" x14ac:dyDescent="0.2">
      <c r="A67" s="17">
        <v>60</v>
      </c>
      <c r="B67" s="20" t="s">
        <v>64</v>
      </c>
      <c r="C67" s="21" t="s">
        <v>8</v>
      </c>
      <c r="D67" s="17">
        <v>1</v>
      </c>
      <c r="E67" s="31">
        <v>0.19</v>
      </c>
      <c r="F67" s="67">
        <v>1337640.7226890756</v>
      </c>
      <c r="G67" s="67">
        <f t="shared" si="3"/>
        <v>254151.73731092436</v>
      </c>
      <c r="H67" s="67">
        <f t="shared" si="4"/>
        <v>1591792.46</v>
      </c>
      <c r="I67" s="67">
        <v>1344300</v>
      </c>
      <c r="J67" s="67">
        <f t="shared" si="0"/>
        <v>255417</v>
      </c>
      <c r="K67" s="67">
        <f t="shared" si="1"/>
        <v>1599717</v>
      </c>
      <c r="L67" s="67">
        <f t="shared" si="5"/>
        <v>1340970</v>
      </c>
      <c r="M67" s="67">
        <f t="shared" si="6"/>
        <v>254784</v>
      </c>
      <c r="N67" s="68">
        <f t="shared" si="7"/>
        <v>1595754</v>
      </c>
      <c r="P67" s="46">
        <f t="shared" si="8"/>
        <v>1124067.8341925007</v>
      </c>
      <c r="Q67" s="46">
        <f t="shared" si="2"/>
        <v>213572.88849657512</v>
      </c>
      <c r="T67" s="38">
        <v>1591792.46</v>
      </c>
      <c r="U67" s="13">
        <v>1599717</v>
      </c>
    </row>
    <row r="68" spans="1:21" ht="14.85" customHeight="1" x14ac:dyDescent="0.2">
      <c r="A68" s="17">
        <v>61</v>
      </c>
      <c r="B68" s="20" t="s">
        <v>65</v>
      </c>
      <c r="C68" s="21" t="s">
        <v>8</v>
      </c>
      <c r="D68" s="17">
        <v>1</v>
      </c>
      <c r="E68" s="31">
        <v>0.19</v>
      </c>
      <c r="F68" s="67">
        <v>791784.89075630263</v>
      </c>
      <c r="G68" s="67">
        <f t="shared" si="3"/>
        <v>150439.12924369751</v>
      </c>
      <c r="H68" s="67">
        <f t="shared" si="4"/>
        <v>942224.02000000014</v>
      </c>
      <c r="I68" s="67">
        <v>794500</v>
      </c>
      <c r="J68" s="67">
        <f t="shared" si="0"/>
        <v>150955</v>
      </c>
      <c r="K68" s="67">
        <f t="shared" si="1"/>
        <v>945455</v>
      </c>
      <c r="L68" s="67">
        <f t="shared" si="5"/>
        <v>793142</v>
      </c>
      <c r="M68" s="67">
        <f t="shared" si="6"/>
        <v>150697</v>
      </c>
      <c r="N68" s="68">
        <f t="shared" si="7"/>
        <v>943839</v>
      </c>
      <c r="P68" s="46">
        <f t="shared" si="8"/>
        <v>665365.45441706106</v>
      </c>
      <c r="Q68" s="46">
        <f t="shared" si="2"/>
        <v>126419.4363392416</v>
      </c>
      <c r="T68" s="38">
        <v>942224.02</v>
      </c>
      <c r="U68" s="13">
        <v>945455</v>
      </c>
    </row>
    <row r="69" spans="1:21" ht="14.45" customHeight="1" x14ac:dyDescent="0.2">
      <c r="A69" s="17">
        <v>62</v>
      </c>
      <c r="B69" s="20" t="s">
        <v>66</v>
      </c>
      <c r="C69" s="21" t="s">
        <v>8</v>
      </c>
      <c r="D69" s="17">
        <v>1</v>
      </c>
      <c r="E69" s="31">
        <v>0.19</v>
      </c>
      <c r="F69" s="67">
        <v>772064.43697478995</v>
      </c>
      <c r="G69" s="67">
        <f t="shared" si="3"/>
        <v>146692.2430252101</v>
      </c>
      <c r="H69" s="67">
        <f t="shared" si="4"/>
        <v>918756.68</v>
      </c>
      <c r="I69" s="67">
        <v>771200</v>
      </c>
      <c r="J69" s="67">
        <f t="shared" si="0"/>
        <v>146528</v>
      </c>
      <c r="K69" s="67">
        <f t="shared" si="1"/>
        <v>917728</v>
      </c>
      <c r="L69" s="67">
        <f t="shared" si="5"/>
        <v>771632</v>
      </c>
      <c r="M69" s="67">
        <f t="shared" si="6"/>
        <v>146610</v>
      </c>
      <c r="N69" s="68">
        <f t="shared" si="7"/>
        <v>918242</v>
      </c>
      <c r="P69" s="46">
        <f t="shared" si="8"/>
        <v>648793.64451663021</v>
      </c>
      <c r="Q69" s="46">
        <f t="shared" si="2"/>
        <v>123270.79245815975</v>
      </c>
      <c r="T69" s="38">
        <v>918756.68</v>
      </c>
      <c r="U69" s="13">
        <v>917728</v>
      </c>
    </row>
    <row r="70" spans="1:21" ht="14.85" customHeight="1" x14ac:dyDescent="0.2">
      <c r="A70" s="17">
        <v>63</v>
      </c>
      <c r="B70" s="20" t="s">
        <v>67</v>
      </c>
      <c r="C70" s="21" t="s">
        <v>8</v>
      </c>
      <c r="D70" s="17">
        <v>1</v>
      </c>
      <c r="E70" s="31">
        <v>0.19</v>
      </c>
      <c r="F70" s="67">
        <v>673677.78151260514</v>
      </c>
      <c r="G70" s="67">
        <f t="shared" si="3"/>
        <v>127998.77848739499</v>
      </c>
      <c r="H70" s="67">
        <f t="shared" si="4"/>
        <v>801676.56000000017</v>
      </c>
      <c r="I70" s="67">
        <v>670400</v>
      </c>
      <c r="J70" s="67">
        <f t="shared" si="0"/>
        <v>127376</v>
      </c>
      <c r="K70" s="67">
        <f t="shared" si="1"/>
        <v>797776</v>
      </c>
      <c r="L70" s="67">
        <f t="shared" si="5"/>
        <v>672039</v>
      </c>
      <c r="M70" s="67">
        <f t="shared" si="6"/>
        <v>127687</v>
      </c>
      <c r="N70" s="68">
        <f t="shared" si="7"/>
        <v>799726</v>
      </c>
      <c r="P70" s="46">
        <f t="shared" si="8"/>
        <v>566115.78278370178</v>
      </c>
      <c r="Q70" s="46">
        <f t="shared" si="2"/>
        <v>107561.99872890335</v>
      </c>
      <c r="T70" s="38">
        <v>801676.56</v>
      </c>
      <c r="U70" s="13">
        <v>797776</v>
      </c>
    </row>
    <row r="71" spans="1:21" ht="14.85" customHeight="1" x14ac:dyDescent="0.2">
      <c r="A71" s="17">
        <v>64</v>
      </c>
      <c r="B71" s="20" t="s">
        <v>68</v>
      </c>
      <c r="C71" s="21" t="s">
        <v>8</v>
      </c>
      <c r="D71" s="17">
        <v>1</v>
      </c>
      <c r="E71" s="31">
        <v>0.19</v>
      </c>
      <c r="F71" s="67">
        <v>699193.15126050427</v>
      </c>
      <c r="G71" s="67">
        <f t="shared" si="3"/>
        <v>132846.6987394958</v>
      </c>
      <c r="H71" s="67">
        <f t="shared" si="4"/>
        <v>832039.85000000009</v>
      </c>
      <c r="I71" s="67">
        <v>699500</v>
      </c>
      <c r="J71" s="67">
        <f t="shared" si="0"/>
        <v>132905</v>
      </c>
      <c r="K71" s="67">
        <f t="shared" si="1"/>
        <v>832405</v>
      </c>
      <c r="L71" s="67">
        <f t="shared" si="5"/>
        <v>699347</v>
      </c>
      <c r="M71" s="67">
        <f t="shared" si="6"/>
        <v>132876</v>
      </c>
      <c r="N71" s="68">
        <f t="shared" si="7"/>
        <v>832223</v>
      </c>
      <c r="P71" s="46">
        <f t="shared" si="8"/>
        <v>587557.26996681036</v>
      </c>
      <c r="Q71" s="46">
        <f t="shared" si="2"/>
        <v>111635.88129369396</v>
      </c>
      <c r="T71" s="38">
        <v>832039.85</v>
      </c>
      <c r="U71" s="13">
        <v>832405</v>
      </c>
    </row>
    <row r="72" spans="1:21" ht="14.85" customHeight="1" x14ac:dyDescent="0.2">
      <c r="A72" s="17">
        <v>65</v>
      </c>
      <c r="B72" s="20" t="s">
        <v>69</v>
      </c>
      <c r="C72" s="21" t="s">
        <v>8</v>
      </c>
      <c r="D72" s="17">
        <v>1</v>
      </c>
      <c r="E72" s="31">
        <v>0.19</v>
      </c>
      <c r="F72" s="67">
        <v>781710.09243697487</v>
      </c>
      <c r="G72" s="67">
        <f t="shared" si="3"/>
        <v>148524.91756302523</v>
      </c>
      <c r="H72" s="67">
        <f t="shared" si="4"/>
        <v>930235.01000000013</v>
      </c>
      <c r="I72" s="67">
        <v>781200</v>
      </c>
      <c r="J72" s="67">
        <f t="shared" ref="J72:J92" si="9">+I72*0.19</f>
        <v>148428</v>
      </c>
      <c r="K72" s="67">
        <f t="shared" ref="K72:K92" si="10">+J72+I72</f>
        <v>929628</v>
      </c>
      <c r="L72" s="67">
        <f t="shared" si="5"/>
        <v>781455</v>
      </c>
      <c r="M72" s="67">
        <f t="shared" si="6"/>
        <v>148476</v>
      </c>
      <c r="N72" s="68">
        <f t="shared" si="7"/>
        <v>929931</v>
      </c>
      <c r="P72" s="46">
        <f t="shared" si="8"/>
        <v>656899.2373419957</v>
      </c>
      <c r="Q72" s="46">
        <f t="shared" ref="Q72:Q93" si="11">+P72*0.19</f>
        <v>124810.85509497918</v>
      </c>
      <c r="T72" s="38">
        <v>930235.01</v>
      </c>
      <c r="U72" s="13">
        <v>929628</v>
      </c>
    </row>
    <row r="73" spans="1:21" ht="14.85" customHeight="1" x14ac:dyDescent="0.2">
      <c r="A73" s="17">
        <v>66</v>
      </c>
      <c r="B73" s="20" t="s">
        <v>70</v>
      </c>
      <c r="C73" s="21" t="s">
        <v>8</v>
      </c>
      <c r="D73" s="17">
        <v>1</v>
      </c>
      <c r="E73" s="31">
        <v>0.19</v>
      </c>
      <c r="F73" s="67">
        <v>799887.26050420164</v>
      </c>
      <c r="G73" s="67">
        <f t="shared" ref="G73:G93" si="12">+F73*0.19</f>
        <v>151978.5794957983</v>
      </c>
      <c r="H73" s="67">
        <f t="shared" ref="H73:H93" si="13">+G73+F73</f>
        <v>951865.84</v>
      </c>
      <c r="I73" s="67">
        <v>795700</v>
      </c>
      <c r="J73" s="67">
        <f t="shared" si="9"/>
        <v>151183</v>
      </c>
      <c r="K73" s="67">
        <f t="shared" si="10"/>
        <v>946883</v>
      </c>
      <c r="L73" s="67">
        <f t="shared" ref="L73:L93" si="14">ROUND(AVERAGE(F73,I73),0)</f>
        <v>797794</v>
      </c>
      <c r="M73" s="67">
        <f t="shared" ref="M73:M93" si="15">ROUND(L73*0.19,0)</f>
        <v>151581</v>
      </c>
      <c r="N73" s="68">
        <f t="shared" ref="N73:N93" si="16">SUM(L73:M73)</f>
        <v>949375</v>
      </c>
      <c r="P73" s="46">
        <f t="shared" ref="P73:P93" si="17">+F73/1.19</f>
        <v>672174.1684909258</v>
      </c>
      <c r="Q73" s="46">
        <f t="shared" si="11"/>
        <v>127713.09201327591</v>
      </c>
      <c r="T73" s="38">
        <v>951865.84</v>
      </c>
      <c r="U73" s="13">
        <v>946883</v>
      </c>
    </row>
    <row r="74" spans="1:21" ht="14.85" customHeight="1" x14ac:dyDescent="0.2">
      <c r="A74" s="17">
        <v>67</v>
      </c>
      <c r="B74" s="20" t="s">
        <v>71</v>
      </c>
      <c r="C74" s="21" t="s">
        <v>8</v>
      </c>
      <c r="D74" s="17">
        <v>1</v>
      </c>
      <c r="E74" s="31">
        <v>0.19</v>
      </c>
      <c r="F74" s="67">
        <v>778371.48739495792</v>
      </c>
      <c r="G74" s="67">
        <f t="shared" si="12"/>
        <v>147890.582605042</v>
      </c>
      <c r="H74" s="67">
        <f t="shared" si="13"/>
        <v>926262.07</v>
      </c>
      <c r="I74" s="67">
        <v>779500</v>
      </c>
      <c r="J74" s="67">
        <f t="shared" si="9"/>
        <v>148105</v>
      </c>
      <c r="K74" s="67">
        <f t="shared" si="10"/>
        <v>927605</v>
      </c>
      <c r="L74" s="67">
        <f t="shared" si="14"/>
        <v>778936</v>
      </c>
      <c r="M74" s="67">
        <f t="shared" si="15"/>
        <v>147998</v>
      </c>
      <c r="N74" s="68">
        <f t="shared" si="16"/>
        <v>926934</v>
      </c>
      <c r="P74" s="46">
        <f t="shared" si="17"/>
        <v>654093.68688651931</v>
      </c>
      <c r="Q74" s="46">
        <f t="shared" si="11"/>
        <v>124277.80050843867</v>
      </c>
      <c r="T74" s="38">
        <v>926262.07</v>
      </c>
      <c r="U74" s="13">
        <v>927605</v>
      </c>
    </row>
    <row r="75" spans="1:21" ht="16.350000000000001" customHeight="1" x14ac:dyDescent="0.2">
      <c r="A75" s="17">
        <v>68</v>
      </c>
      <c r="B75" s="20" t="s">
        <v>72</v>
      </c>
      <c r="C75" s="21" t="s">
        <v>8</v>
      </c>
      <c r="D75" s="17">
        <v>1</v>
      </c>
      <c r="E75" s="31">
        <v>0.19</v>
      </c>
      <c r="F75" s="67">
        <v>759291.46218487399</v>
      </c>
      <c r="G75" s="67">
        <f t="shared" si="12"/>
        <v>144265.37781512606</v>
      </c>
      <c r="H75" s="67">
        <f t="shared" si="13"/>
        <v>903556.84000000008</v>
      </c>
      <c r="I75" s="67">
        <v>763300</v>
      </c>
      <c r="J75" s="67">
        <f t="shared" si="9"/>
        <v>145027</v>
      </c>
      <c r="K75" s="67">
        <f t="shared" si="10"/>
        <v>908327</v>
      </c>
      <c r="L75" s="67">
        <f t="shared" si="14"/>
        <v>761296</v>
      </c>
      <c r="M75" s="67">
        <f t="shared" si="15"/>
        <v>144646</v>
      </c>
      <c r="N75" s="68">
        <f t="shared" si="16"/>
        <v>905942</v>
      </c>
      <c r="P75" s="46">
        <f t="shared" si="17"/>
        <v>638060.05225619662</v>
      </c>
      <c r="Q75" s="46">
        <f t="shared" si="11"/>
        <v>121231.40992867736</v>
      </c>
      <c r="T75" s="38">
        <v>903556.84</v>
      </c>
      <c r="U75" s="13">
        <v>908327</v>
      </c>
    </row>
    <row r="76" spans="1:21" ht="14.85" customHeight="1" x14ac:dyDescent="0.2">
      <c r="A76" s="17">
        <v>69</v>
      </c>
      <c r="B76" s="20" t="s">
        <v>73</v>
      </c>
      <c r="C76" s="21" t="s">
        <v>8</v>
      </c>
      <c r="D76" s="17">
        <v>1</v>
      </c>
      <c r="E76" s="31">
        <v>0.19</v>
      </c>
      <c r="F76" s="67">
        <v>69601.798319327732</v>
      </c>
      <c r="G76" s="67">
        <f t="shared" si="12"/>
        <v>13224.341680672269</v>
      </c>
      <c r="H76" s="67">
        <f t="shared" si="13"/>
        <v>82826.14</v>
      </c>
      <c r="I76" s="67">
        <v>69100</v>
      </c>
      <c r="J76" s="67">
        <f t="shared" si="9"/>
        <v>13129</v>
      </c>
      <c r="K76" s="67">
        <f t="shared" si="10"/>
        <v>82229</v>
      </c>
      <c r="L76" s="67">
        <f t="shared" si="14"/>
        <v>69351</v>
      </c>
      <c r="M76" s="67">
        <f t="shared" si="15"/>
        <v>13177</v>
      </c>
      <c r="N76" s="68">
        <f t="shared" si="16"/>
        <v>82528</v>
      </c>
      <c r="P76" s="46">
        <f t="shared" si="17"/>
        <v>58488.906150695577</v>
      </c>
      <c r="Q76" s="46">
        <f t="shared" si="11"/>
        <v>11112.892168632159</v>
      </c>
      <c r="T76" s="38">
        <v>82826.14</v>
      </c>
      <c r="U76" s="13">
        <v>82229</v>
      </c>
    </row>
    <row r="77" spans="1:21" ht="14.85" customHeight="1" x14ac:dyDescent="0.2">
      <c r="A77" s="17">
        <v>70</v>
      </c>
      <c r="B77" s="20" t="s">
        <v>74</v>
      </c>
      <c r="C77" s="21" t="s">
        <v>8</v>
      </c>
      <c r="D77" s="17">
        <v>1</v>
      </c>
      <c r="E77" s="31">
        <v>0.19</v>
      </c>
      <c r="F77" s="67">
        <v>1383449.4201680673</v>
      </c>
      <c r="G77" s="67">
        <f t="shared" si="12"/>
        <v>262855.38983193279</v>
      </c>
      <c r="H77" s="67">
        <f t="shared" si="13"/>
        <v>1646304.81</v>
      </c>
      <c r="I77" s="67">
        <v>1383700</v>
      </c>
      <c r="J77" s="67">
        <f t="shared" si="9"/>
        <v>262903</v>
      </c>
      <c r="K77" s="67">
        <f t="shared" si="10"/>
        <v>1646603</v>
      </c>
      <c r="L77" s="67">
        <f t="shared" si="14"/>
        <v>1383575</v>
      </c>
      <c r="M77" s="67">
        <f t="shared" si="15"/>
        <v>262879</v>
      </c>
      <c r="N77" s="68">
        <f t="shared" si="16"/>
        <v>1646454</v>
      </c>
      <c r="P77" s="46">
        <f t="shared" si="17"/>
        <v>1162562.5379563591</v>
      </c>
      <c r="Q77" s="46">
        <f t="shared" si="11"/>
        <v>220886.88221170823</v>
      </c>
      <c r="T77" s="38">
        <v>1646304.81</v>
      </c>
      <c r="U77" s="13">
        <v>1646603</v>
      </c>
    </row>
    <row r="78" spans="1:21" ht="14.85" customHeight="1" x14ac:dyDescent="0.2">
      <c r="A78" s="17">
        <v>71</v>
      </c>
      <c r="B78" s="20" t="s">
        <v>75</v>
      </c>
      <c r="C78" s="21" t="s">
        <v>8</v>
      </c>
      <c r="D78" s="17">
        <v>1</v>
      </c>
      <c r="E78" s="31">
        <v>0.19</v>
      </c>
      <c r="F78" s="67">
        <v>2771920.3361344542</v>
      </c>
      <c r="G78" s="67">
        <f t="shared" si="12"/>
        <v>526664.8638655463</v>
      </c>
      <c r="H78" s="67">
        <f t="shared" si="13"/>
        <v>3298585.2000000007</v>
      </c>
      <c r="I78" s="67">
        <v>2786200</v>
      </c>
      <c r="J78" s="67">
        <f t="shared" si="9"/>
        <v>529378</v>
      </c>
      <c r="K78" s="67">
        <f t="shared" si="10"/>
        <v>3315578</v>
      </c>
      <c r="L78" s="67">
        <f t="shared" si="14"/>
        <v>2779060</v>
      </c>
      <c r="M78" s="67">
        <f t="shared" si="15"/>
        <v>528021</v>
      </c>
      <c r="N78" s="68">
        <f t="shared" si="16"/>
        <v>3307081</v>
      </c>
      <c r="P78" s="46">
        <f t="shared" si="17"/>
        <v>2329344.8202810539</v>
      </c>
      <c r="Q78" s="46">
        <f t="shared" si="11"/>
        <v>442575.51585340023</v>
      </c>
      <c r="T78" s="38">
        <v>3298585.2</v>
      </c>
      <c r="U78" s="13">
        <v>3315578</v>
      </c>
    </row>
    <row r="79" spans="1:21" ht="14.85" customHeight="1" x14ac:dyDescent="0.2">
      <c r="A79" s="17">
        <v>72</v>
      </c>
      <c r="B79" s="20" t="s">
        <v>76</v>
      </c>
      <c r="C79" s="21" t="s">
        <v>8</v>
      </c>
      <c r="D79" s="17">
        <v>1</v>
      </c>
      <c r="E79" s="31">
        <v>0.19</v>
      </c>
      <c r="F79" s="67">
        <v>2179056.4285714286</v>
      </c>
      <c r="G79" s="67">
        <f t="shared" si="12"/>
        <v>414020.72142857144</v>
      </c>
      <c r="H79" s="67">
        <f t="shared" si="13"/>
        <v>2593077.15</v>
      </c>
      <c r="I79" s="67">
        <v>2180100</v>
      </c>
      <c r="J79" s="67">
        <f t="shared" si="9"/>
        <v>414219</v>
      </c>
      <c r="K79" s="67">
        <f t="shared" si="10"/>
        <v>2594319</v>
      </c>
      <c r="L79" s="67">
        <f t="shared" si="14"/>
        <v>2179578</v>
      </c>
      <c r="M79" s="67">
        <f t="shared" si="15"/>
        <v>414120</v>
      </c>
      <c r="N79" s="68">
        <f t="shared" si="16"/>
        <v>2593698</v>
      </c>
      <c r="P79" s="46">
        <f t="shared" si="17"/>
        <v>1831139.8559423771</v>
      </c>
      <c r="Q79" s="46">
        <f t="shared" si="11"/>
        <v>347916.57262905163</v>
      </c>
      <c r="T79" s="38">
        <v>2593077.15</v>
      </c>
      <c r="U79" s="13">
        <v>2594319</v>
      </c>
    </row>
    <row r="80" spans="1:21" ht="14.85" customHeight="1" x14ac:dyDescent="0.2">
      <c r="A80" s="17">
        <v>73</v>
      </c>
      <c r="B80" s="20" t="s">
        <v>77</v>
      </c>
      <c r="C80" s="21" t="s">
        <v>8</v>
      </c>
      <c r="D80" s="17">
        <v>1</v>
      </c>
      <c r="E80" s="31">
        <v>0.19</v>
      </c>
      <c r="F80" s="67">
        <v>2146501.9327731091</v>
      </c>
      <c r="G80" s="67">
        <f t="shared" si="12"/>
        <v>407835.36722689075</v>
      </c>
      <c r="H80" s="67">
        <f t="shared" si="13"/>
        <v>2554337.2999999998</v>
      </c>
      <c r="I80" s="67">
        <v>2155400</v>
      </c>
      <c r="J80" s="67">
        <f t="shared" si="9"/>
        <v>409526</v>
      </c>
      <c r="K80" s="67">
        <f t="shared" si="10"/>
        <v>2564926</v>
      </c>
      <c r="L80" s="67">
        <f t="shared" si="14"/>
        <v>2150951</v>
      </c>
      <c r="M80" s="67">
        <f t="shared" si="15"/>
        <v>408681</v>
      </c>
      <c r="N80" s="68">
        <f t="shared" si="16"/>
        <v>2559632</v>
      </c>
      <c r="P80" s="46">
        <f t="shared" si="17"/>
        <v>1803783.1367841254</v>
      </c>
      <c r="Q80" s="46">
        <f t="shared" si="11"/>
        <v>342718.79598898382</v>
      </c>
      <c r="T80" s="38">
        <v>2554337.2999999998</v>
      </c>
      <c r="U80" s="13">
        <v>2564926</v>
      </c>
    </row>
    <row r="81" spans="1:21" ht="14.85" customHeight="1" x14ac:dyDescent="0.2">
      <c r="A81" s="17">
        <v>74</v>
      </c>
      <c r="B81" s="20" t="s">
        <v>78</v>
      </c>
      <c r="C81" s="21" t="s">
        <v>8</v>
      </c>
      <c r="D81" s="17">
        <v>1</v>
      </c>
      <c r="E81" s="31">
        <v>0.19</v>
      </c>
      <c r="F81" s="67">
        <v>2199262.6722689075</v>
      </c>
      <c r="G81" s="67">
        <f t="shared" si="12"/>
        <v>417859.90773109242</v>
      </c>
      <c r="H81" s="67">
        <f t="shared" si="13"/>
        <v>2617122.58</v>
      </c>
      <c r="I81" s="67">
        <v>2200300</v>
      </c>
      <c r="J81" s="67">
        <f t="shared" si="9"/>
        <v>418057</v>
      </c>
      <c r="K81" s="67">
        <f t="shared" si="10"/>
        <v>2618357</v>
      </c>
      <c r="L81" s="67">
        <f t="shared" si="14"/>
        <v>2199781</v>
      </c>
      <c r="M81" s="67">
        <f t="shared" si="15"/>
        <v>417958</v>
      </c>
      <c r="N81" s="68">
        <f t="shared" si="16"/>
        <v>2617739</v>
      </c>
      <c r="P81" s="46">
        <f t="shared" si="17"/>
        <v>1848119.8926629475</v>
      </c>
      <c r="Q81" s="46">
        <f t="shared" si="11"/>
        <v>351142.77960596001</v>
      </c>
      <c r="T81" s="38">
        <v>2617122.58</v>
      </c>
      <c r="U81" s="13">
        <v>2618357</v>
      </c>
    </row>
    <row r="82" spans="1:21" ht="14.85" customHeight="1" x14ac:dyDescent="0.2">
      <c r="A82" s="17">
        <v>75</v>
      </c>
      <c r="B82" s="20" t="s">
        <v>79</v>
      </c>
      <c r="C82" s="21" t="s">
        <v>8</v>
      </c>
      <c r="D82" s="17">
        <v>1</v>
      </c>
      <c r="E82" s="31">
        <v>0.19</v>
      </c>
      <c r="F82" s="67">
        <v>2211610.9327731091</v>
      </c>
      <c r="G82" s="67">
        <f t="shared" si="12"/>
        <v>420206.07722689072</v>
      </c>
      <c r="H82" s="67">
        <f t="shared" si="13"/>
        <v>2631817.0099999998</v>
      </c>
      <c r="I82" s="67">
        <v>2200300</v>
      </c>
      <c r="J82" s="67">
        <f t="shared" si="9"/>
        <v>418057</v>
      </c>
      <c r="K82" s="67">
        <f t="shared" si="10"/>
        <v>2618357</v>
      </c>
      <c r="L82" s="67">
        <f t="shared" si="14"/>
        <v>2205955</v>
      </c>
      <c r="M82" s="67">
        <f t="shared" si="15"/>
        <v>419131</v>
      </c>
      <c r="N82" s="68">
        <f t="shared" si="16"/>
        <v>2625086</v>
      </c>
      <c r="P82" s="46">
        <f t="shared" si="17"/>
        <v>1858496.5821622766</v>
      </c>
      <c r="Q82" s="46">
        <f t="shared" si="11"/>
        <v>353114.35061083257</v>
      </c>
      <c r="T82" s="38">
        <v>2631817.0099999998</v>
      </c>
      <c r="U82" s="13">
        <v>2618357</v>
      </c>
    </row>
    <row r="83" spans="1:21" ht="14.85" customHeight="1" x14ac:dyDescent="0.2">
      <c r="A83" s="17">
        <v>76</v>
      </c>
      <c r="B83" s="20" t="s">
        <v>80</v>
      </c>
      <c r="C83" s="21" t="s">
        <v>8</v>
      </c>
      <c r="D83" s="17">
        <v>1</v>
      </c>
      <c r="E83" s="31">
        <v>0.19</v>
      </c>
      <c r="F83" s="67">
        <v>1317953.2268907565</v>
      </c>
      <c r="G83" s="67">
        <f t="shared" si="12"/>
        <v>250411.11310924374</v>
      </c>
      <c r="H83" s="67">
        <f t="shared" si="13"/>
        <v>1568364.3400000003</v>
      </c>
      <c r="I83" s="67">
        <v>1324700</v>
      </c>
      <c r="J83" s="67">
        <f t="shared" si="9"/>
        <v>251693</v>
      </c>
      <c r="K83" s="67">
        <f t="shared" si="10"/>
        <v>1576393</v>
      </c>
      <c r="L83" s="67">
        <f t="shared" si="14"/>
        <v>1321327</v>
      </c>
      <c r="M83" s="67">
        <f t="shared" si="15"/>
        <v>251052</v>
      </c>
      <c r="N83" s="68">
        <f t="shared" si="16"/>
        <v>1572379</v>
      </c>
      <c r="P83" s="46">
        <f t="shared" si="17"/>
        <v>1107523.720076266</v>
      </c>
      <c r="Q83" s="46">
        <f t="shared" si="11"/>
        <v>210429.50681449054</v>
      </c>
      <c r="T83" s="38">
        <v>1568364.34</v>
      </c>
      <c r="U83" s="13">
        <v>1576393</v>
      </c>
    </row>
    <row r="84" spans="1:21" ht="14.45" customHeight="1" x14ac:dyDescent="0.2">
      <c r="A84" s="17">
        <v>77</v>
      </c>
      <c r="B84" s="20" t="s">
        <v>81</v>
      </c>
      <c r="C84" s="21" t="s">
        <v>8</v>
      </c>
      <c r="D84" s="17">
        <v>1</v>
      </c>
      <c r="E84" s="31">
        <v>0.19</v>
      </c>
      <c r="F84" s="67">
        <v>1367797.5966386555</v>
      </c>
      <c r="G84" s="67">
        <f t="shared" si="12"/>
        <v>259881.54336134455</v>
      </c>
      <c r="H84" s="67">
        <f t="shared" si="13"/>
        <v>1627679.1400000001</v>
      </c>
      <c r="I84" s="67">
        <v>1311000</v>
      </c>
      <c r="J84" s="67">
        <f t="shared" si="9"/>
        <v>249090</v>
      </c>
      <c r="K84" s="67">
        <f t="shared" si="10"/>
        <v>1560090</v>
      </c>
      <c r="L84" s="67">
        <f t="shared" si="14"/>
        <v>1339399</v>
      </c>
      <c r="M84" s="67">
        <f t="shared" si="15"/>
        <v>254486</v>
      </c>
      <c r="N84" s="68">
        <f t="shared" si="16"/>
        <v>1593885</v>
      </c>
      <c r="P84" s="46">
        <f t="shared" si="17"/>
        <v>1149409.7450745006</v>
      </c>
      <c r="Q84" s="46">
        <f t="shared" si="11"/>
        <v>218387.85156415511</v>
      </c>
      <c r="T84" s="38">
        <v>1627679.14</v>
      </c>
      <c r="U84" s="13">
        <v>1560090</v>
      </c>
    </row>
    <row r="85" spans="1:21" ht="14.85" customHeight="1" x14ac:dyDescent="0.2">
      <c r="A85" s="17">
        <v>78</v>
      </c>
      <c r="B85" s="20" t="s">
        <v>82</v>
      </c>
      <c r="C85" s="21" t="s">
        <v>8</v>
      </c>
      <c r="D85" s="17">
        <v>1</v>
      </c>
      <c r="E85" s="31">
        <v>0.19</v>
      </c>
      <c r="F85" s="67">
        <v>1331609.218487395</v>
      </c>
      <c r="G85" s="67">
        <f t="shared" si="12"/>
        <v>253005.75151260506</v>
      </c>
      <c r="H85" s="67">
        <f t="shared" si="13"/>
        <v>1584614.97</v>
      </c>
      <c r="I85" s="67">
        <v>1338300</v>
      </c>
      <c r="J85" s="67">
        <f t="shared" si="9"/>
        <v>254277</v>
      </c>
      <c r="K85" s="67">
        <f t="shared" si="10"/>
        <v>1592577</v>
      </c>
      <c r="L85" s="67">
        <f t="shared" si="14"/>
        <v>1334955</v>
      </c>
      <c r="M85" s="67">
        <f t="shared" si="15"/>
        <v>253641</v>
      </c>
      <c r="N85" s="68">
        <f t="shared" si="16"/>
        <v>1588596</v>
      </c>
      <c r="P85" s="46">
        <f t="shared" si="17"/>
        <v>1118999.3432667186</v>
      </c>
      <c r="Q85" s="46">
        <f t="shared" si="11"/>
        <v>212609.87522067653</v>
      </c>
      <c r="T85" s="38">
        <v>1584614.97</v>
      </c>
      <c r="U85" s="13">
        <v>1592577</v>
      </c>
    </row>
    <row r="86" spans="1:21" ht="14.85" customHeight="1" x14ac:dyDescent="0.2">
      <c r="A86" s="17">
        <v>79</v>
      </c>
      <c r="B86" s="20" t="s">
        <v>83</v>
      </c>
      <c r="C86" s="21" t="s">
        <v>8</v>
      </c>
      <c r="D86" s="17">
        <v>1</v>
      </c>
      <c r="E86" s="31">
        <v>0.19</v>
      </c>
      <c r="F86" s="67">
        <v>207799.82352941178</v>
      </c>
      <c r="G86" s="67">
        <f t="shared" si="12"/>
        <v>39481.966470588239</v>
      </c>
      <c r="H86" s="67">
        <f t="shared" si="13"/>
        <v>247281.79</v>
      </c>
      <c r="I86" s="67">
        <v>208800</v>
      </c>
      <c r="J86" s="67">
        <f t="shared" si="9"/>
        <v>39672</v>
      </c>
      <c r="K86" s="67">
        <f t="shared" si="10"/>
        <v>248472</v>
      </c>
      <c r="L86" s="67">
        <f t="shared" si="14"/>
        <v>208300</v>
      </c>
      <c r="M86" s="67">
        <f t="shared" si="15"/>
        <v>39577</v>
      </c>
      <c r="N86" s="68">
        <f t="shared" si="16"/>
        <v>247877</v>
      </c>
      <c r="P86" s="46">
        <f t="shared" si="17"/>
        <v>174621.70044488384</v>
      </c>
      <c r="Q86" s="46">
        <f t="shared" si="11"/>
        <v>33178.123084527928</v>
      </c>
      <c r="T86" s="38">
        <v>247281.79</v>
      </c>
      <c r="U86" s="13">
        <v>248472</v>
      </c>
    </row>
    <row r="87" spans="1:21" ht="14.45" customHeight="1" x14ac:dyDescent="0.2">
      <c r="A87" s="17">
        <v>80</v>
      </c>
      <c r="B87" s="20" t="s">
        <v>84</v>
      </c>
      <c r="C87" s="21" t="s">
        <v>8</v>
      </c>
      <c r="D87" s="17">
        <v>1</v>
      </c>
      <c r="E87" s="31">
        <v>0.19</v>
      </c>
      <c r="F87" s="67">
        <v>1926104.8403361344</v>
      </c>
      <c r="G87" s="67">
        <f t="shared" si="12"/>
        <v>365959.91966386553</v>
      </c>
      <c r="H87" s="67">
        <f t="shared" si="13"/>
        <v>2292064.7599999998</v>
      </c>
      <c r="I87" s="67">
        <v>1858300</v>
      </c>
      <c r="J87" s="67">
        <f t="shared" si="9"/>
        <v>353077</v>
      </c>
      <c r="K87" s="67">
        <f t="shared" si="10"/>
        <v>2211377</v>
      </c>
      <c r="L87" s="67">
        <f t="shared" si="14"/>
        <v>1892202</v>
      </c>
      <c r="M87" s="67">
        <f t="shared" si="15"/>
        <v>359518</v>
      </c>
      <c r="N87" s="68">
        <f t="shared" si="16"/>
        <v>2251720</v>
      </c>
      <c r="P87" s="46">
        <f t="shared" si="17"/>
        <v>1618575.4960807853</v>
      </c>
      <c r="Q87" s="46">
        <f t="shared" si="11"/>
        <v>307529.34425534919</v>
      </c>
      <c r="T87" s="38">
        <v>2292064.7599999998</v>
      </c>
      <c r="U87" s="13">
        <v>2211377</v>
      </c>
    </row>
    <row r="88" spans="1:21" ht="14.85" customHeight="1" x14ac:dyDescent="0.2">
      <c r="A88" s="17">
        <v>81</v>
      </c>
      <c r="B88" s="20" t="s">
        <v>85</v>
      </c>
      <c r="C88" s="21" t="s">
        <v>8</v>
      </c>
      <c r="D88" s="17">
        <v>1</v>
      </c>
      <c r="E88" s="31">
        <v>0.19</v>
      </c>
      <c r="F88" s="67">
        <v>216794.61344537817</v>
      </c>
      <c r="G88" s="67">
        <f t="shared" si="12"/>
        <v>41190.976554621855</v>
      </c>
      <c r="H88" s="67">
        <f t="shared" si="13"/>
        <v>257985.59000000003</v>
      </c>
      <c r="I88" s="67">
        <v>217800</v>
      </c>
      <c r="J88" s="67">
        <f t="shared" si="9"/>
        <v>41382</v>
      </c>
      <c r="K88" s="67">
        <f t="shared" si="10"/>
        <v>259182</v>
      </c>
      <c r="L88" s="67">
        <f t="shared" si="14"/>
        <v>217297</v>
      </c>
      <c r="M88" s="67">
        <f t="shared" si="15"/>
        <v>41286</v>
      </c>
      <c r="N88" s="68">
        <f t="shared" si="16"/>
        <v>258583</v>
      </c>
      <c r="P88" s="46">
        <f t="shared" si="17"/>
        <v>182180.34743309091</v>
      </c>
      <c r="Q88" s="46">
        <f t="shared" si="11"/>
        <v>34614.266012287269</v>
      </c>
      <c r="T88" s="38">
        <v>257985.59</v>
      </c>
      <c r="U88" s="13">
        <v>259182</v>
      </c>
    </row>
    <row r="89" spans="1:21" ht="14.85" customHeight="1" x14ac:dyDescent="0.2">
      <c r="A89" s="17">
        <v>82</v>
      </c>
      <c r="B89" s="20" t="s">
        <v>86</v>
      </c>
      <c r="C89" s="21" t="s">
        <v>8</v>
      </c>
      <c r="D89" s="17">
        <v>1</v>
      </c>
      <c r="E89" s="31">
        <v>0.19</v>
      </c>
      <c r="F89" s="67">
        <v>1104466.9915966387</v>
      </c>
      <c r="G89" s="67">
        <f t="shared" si="12"/>
        <v>209848.72840336134</v>
      </c>
      <c r="H89" s="67">
        <f t="shared" si="13"/>
        <v>1314315.72</v>
      </c>
      <c r="I89" s="67">
        <v>1110000</v>
      </c>
      <c r="J89" s="67">
        <f t="shared" si="9"/>
        <v>210900</v>
      </c>
      <c r="K89" s="67">
        <f t="shared" si="10"/>
        <v>1320900</v>
      </c>
      <c r="L89" s="67">
        <f t="shared" si="14"/>
        <v>1107233</v>
      </c>
      <c r="M89" s="67">
        <f t="shared" si="15"/>
        <v>210374</v>
      </c>
      <c r="N89" s="68">
        <f t="shared" si="16"/>
        <v>1317607</v>
      </c>
      <c r="P89" s="46">
        <f t="shared" si="17"/>
        <v>928123.52235011663</v>
      </c>
      <c r="Q89" s="46">
        <f t="shared" si="11"/>
        <v>176343.46924652217</v>
      </c>
      <c r="T89" s="38">
        <v>1314315.72</v>
      </c>
      <c r="U89" s="13">
        <v>1320900</v>
      </c>
    </row>
    <row r="90" spans="1:21" ht="14.85" customHeight="1" x14ac:dyDescent="0.2">
      <c r="A90" s="17">
        <v>83</v>
      </c>
      <c r="B90" s="20" t="s">
        <v>87</v>
      </c>
      <c r="C90" s="21" t="s">
        <v>8</v>
      </c>
      <c r="D90" s="17">
        <v>1</v>
      </c>
      <c r="E90" s="31">
        <v>0.19</v>
      </c>
      <c r="F90" s="67">
        <v>1121564.2773109244</v>
      </c>
      <c r="G90" s="67">
        <f t="shared" si="12"/>
        <v>213097.21268907562</v>
      </c>
      <c r="H90" s="67">
        <f t="shared" si="13"/>
        <v>1334661.49</v>
      </c>
      <c r="I90" s="67">
        <v>1098800</v>
      </c>
      <c r="J90" s="67">
        <f t="shared" si="9"/>
        <v>208772</v>
      </c>
      <c r="K90" s="67">
        <f t="shared" si="10"/>
        <v>1307572</v>
      </c>
      <c r="L90" s="67">
        <f t="shared" si="14"/>
        <v>1110182</v>
      </c>
      <c r="M90" s="67">
        <f t="shared" si="15"/>
        <v>210935</v>
      </c>
      <c r="N90" s="68">
        <f t="shared" si="16"/>
        <v>1321117</v>
      </c>
      <c r="P90" s="46">
        <f t="shared" si="17"/>
        <v>942490.98933691124</v>
      </c>
      <c r="Q90" s="46">
        <f t="shared" si="11"/>
        <v>179073.28797401313</v>
      </c>
      <c r="T90" s="38">
        <v>1334661.49</v>
      </c>
      <c r="U90" s="13">
        <v>1307572</v>
      </c>
    </row>
    <row r="91" spans="1:21" ht="14.85" customHeight="1" x14ac:dyDescent="0.2">
      <c r="A91" s="17">
        <v>84</v>
      </c>
      <c r="B91" s="20" t="s">
        <v>88</v>
      </c>
      <c r="C91" s="21" t="s">
        <v>8</v>
      </c>
      <c r="D91" s="17">
        <v>1</v>
      </c>
      <c r="E91" s="31">
        <v>0.19</v>
      </c>
      <c r="F91" s="67">
        <v>1126889.6722689075</v>
      </c>
      <c r="G91" s="67">
        <f t="shared" si="12"/>
        <v>214109.03773109242</v>
      </c>
      <c r="H91" s="67">
        <f t="shared" si="13"/>
        <v>1340998.71</v>
      </c>
      <c r="I91" s="67">
        <v>1087500</v>
      </c>
      <c r="J91" s="67">
        <f t="shared" si="9"/>
        <v>206625</v>
      </c>
      <c r="K91" s="67">
        <f t="shared" si="10"/>
        <v>1294125</v>
      </c>
      <c r="L91" s="67">
        <f t="shared" si="14"/>
        <v>1107195</v>
      </c>
      <c r="M91" s="67">
        <f t="shared" si="15"/>
        <v>210367</v>
      </c>
      <c r="N91" s="68">
        <f t="shared" si="16"/>
        <v>1317562</v>
      </c>
      <c r="P91" s="46">
        <f t="shared" si="17"/>
        <v>946966.11115034251</v>
      </c>
      <c r="Q91" s="46">
        <f t="shared" si="11"/>
        <v>179923.56111856509</v>
      </c>
      <c r="T91" s="38">
        <v>1340998.71</v>
      </c>
      <c r="U91" s="13">
        <v>1294125</v>
      </c>
    </row>
    <row r="92" spans="1:21" ht="14.85" customHeight="1" x14ac:dyDescent="0.2">
      <c r="A92" s="17">
        <v>85</v>
      </c>
      <c r="B92" s="20" t="s">
        <v>89</v>
      </c>
      <c r="C92" s="21" t="s">
        <v>8</v>
      </c>
      <c r="D92" s="17">
        <v>1</v>
      </c>
      <c r="E92" s="31">
        <v>0.19</v>
      </c>
      <c r="F92" s="67">
        <v>1121844.5714285716</v>
      </c>
      <c r="G92" s="67">
        <f t="shared" si="12"/>
        <v>213150.46857142862</v>
      </c>
      <c r="H92" s="67">
        <f t="shared" si="13"/>
        <v>1334995.0400000003</v>
      </c>
      <c r="I92" s="67">
        <v>1088700</v>
      </c>
      <c r="J92" s="67">
        <f t="shared" si="9"/>
        <v>206853</v>
      </c>
      <c r="K92" s="67">
        <f t="shared" si="10"/>
        <v>1295553</v>
      </c>
      <c r="L92" s="67">
        <f t="shared" si="14"/>
        <v>1105272</v>
      </c>
      <c r="M92" s="67">
        <f t="shared" si="15"/>
        <v>210002</v>
      </c>
      <c r="N92" s="68">
        <f t="shared" si="16"/>
        <v>1315274</v>
      </c>
      <c r="P92" s="46">
        <f t="shared" si="17"/>
        <v>942726.53061224509</v>
      </c>
      <c r="Q92" s="46">
        <f t="shared" si="11"/>
        <v>179118.04081632657</v>
      </c>
      <c r="T92" s="38">
        <v>1334995.04</v>
      </c>
      <c r="U92" s="13">
        <v>1295553</v>
      </c>
    </row>
    <row r="93" spans="1:21" ht="14.85" customHeight="1" x14ac:dyDescent="0.2">
      <c r="A93" s="23">
        <v>86</v>
      </c>
      <c r="B93" s="33" t="s">
        <v>90</v>
      </c>
      <c r="C93" s="34" t="s">
        <v>8</v>
      </c>
      <c r="D93" s="23">
        <v>1</v>
      </c>
      <c r="E93" s="73">
        <v>0.19</v>
      </c>
      <c r="F93" s="69">
        <v>845016.00000000012</v>
      </c>
      <c r="G93" s="69">
        <f t="shared" si="12"/>
        <v>160553.04000000004</v>
      </c>
      <c r="H93" s="69">
        <f t="shared" si="13"/>
        <v>1005569.0400000002</v>
      </c>
      <c r="I93" s="69">
        <v>807900</v>
      </c>
      <c r="J93" s="69">
        <f>+I93*0.19</f>
        <v>153501</v>
      </c>
      <c r="K93" s="69">
        <f t="shared" ref="K93" si="18">+J93+I93</f>
        <v>961401</v>
      </c>
      <c r="L93" s="69">
        <f t="shared" si="14"/>
        <v>826458</v>
      </c>
      <c r="M93" s="69">
        <f t="shared" si="15"/>
        <v>157027</v>
      </c>
      <c r="N93" s="70">
        <f t="shared" si="16"/>
        <v>983485</v>
      </c>
      <c r="P93" s="46">
        <f t="shared" si="17"/>
        <v>710097.47899159673</v>
      </c>
      <c r="Q93" s="46">
        <f t="shared" si="11"/>
        <v>134918.52100840339</v>
      </c>
      <c r="T93" s="39">
        <v>1005569.04</v>
      </c>
      <c r="U93" s="40">
        <v>961401</v>
      </c>
    </row>
    <row r="94" spans="1:21" ht="26.25" customHeight="1" x14ac:dyDescent="0.2">
      <c r="F94" s="74">
        <f t="shared" ref="F94" si="19">SUM(F8:F93)</f>
        <v>95601560.235294089</v>
      </c>
      <c r="G94" s="74">
        <f t="shared" ref="G94" si="20">SUM(G8:G93)</f>
        <v>18164296.444705877</v>
      </c>
      <c r="H94" s="74">
        <f t="shared" ref="H94" si="21">SUM(H8:H93)</f>
        <v>113765856.68000002</v>
      </c>
      <c r="I94" s="74">
        <f t="shared" ref="I94" si="22">SUM(I8:I93)</f>
        <v>95438300</v>
      </c>
      <c r="J94" s="74">
        <f t="shared" ref="J94" si="23">SUM(J8:J93)</f>
        <v>18133277</v>
      </c>
      <c r="K94" s="74">
        <f t="shared" ref="K94" si="24">SUM(K8:K93)</f>
        <v>113571577</v>
      </c>
      <c r="L94" s="74">
        <f t="shared" ref="L94" si="25">SUM(L8:L93)</f>
        <v>95519931</v>
      </c>
      <c r="M94" s="74">
        <f t="shared" ref="M94" si="26">SUM(M8:M93)</f>
        <v>18148786</v>
      </c>
      <c r="N94" s="74">
        <f>SUM(N8:N93)</f>
        <v>113668717</v>
      </c>
      <c r="P94" s="11">
        <f t="shared" ref="P94:Q94" si="27">SUM(P8:P93)</f>
        <v>80337445.575877413</v>
      </c>
      <c r="Q94" s="11">
        <f t="shared" si="27"/>
        <v>15264114.659416709</v>
      </c>
      <c r="T94" s="5">
        <f t="shared" ref="T94" si="28">SUM(T8:T93)</f>
        <v>113765856.68000001</v>
      </c>
      <c r="U94" s="5">
        <f t="shared" ref="U94" si="29">SUM(U8:U93)</f>
        <v>113571577</v>
      </c>
    </row>
    <row r="95" spans="1:21" ht="43.35" customHeight="1" x14ac:dyDescent="0.2"/>
    <row r="96" spans="1:21" ht="29.1" customHeight="1" x14ac:dyDescent="0.2"/>
    <row r="97" ht="29.1" customHeight="1" x14ac:dyDescent="0.2"/>
    <row r="98" ht="29.1" customHeight="1" x14ac:dyDescent="0.2"/>
    <row r="99" ht="57.6" customHeight="1" x14ac:dyDescent="0.2"/>
    <row r="100" ht="57.6" customHeight="1" x14ac:dyDescent="0.2"/>
    <row r="101" ht="171.2" customHeight="1" x14ac:dyDescent="0.2"/>
    <row r="102" ht="271.35000000000002" customHeight="1" x14ac:dyDescent="0.2"/>
    <row r="103" ht="85.7" customHeight="1" x14ac:dyDescent="0.2"/>
    <row r="104" ht="14.85" customHeight="1" x14ac:dyDescent="0.2"/>
    <row r="105" ht="19.7" customHeight="1" x14ac:dyDescent="0.2"/>
    <row r="106" ht="43.35" customHeight="1" x14ac:dyDescent="0.2"/>
    <row r="107" ht="29.1" customHeight="1" x14ac:dyDescent="0.2"/>
    <row r="108" ht="29.1" customHeight="1" x14ac:dyDescent="0.2"/>
    <row r="109" ht="14.45" customHeight="1" x14ac:dyDescent="0.2"/>
    <row r="110" ht="43.35" customHeight="1" x14ac:dyDescent="0.2"/>
    <row r="111" ht="14.85" customHeight="1" x14ac:dyDescent="0.2"/>
    <row r="112" ht="29.25" customHeight="1" x14ac:dyDescent="0.2"/>
    <row r="113" ht="57.6" customHeight="1" x14ac:dyDescent="0.2"/>
    <row r="114" ht="29.1" customHeight="1" x14ac:dyDescent="0.2"/>
    <row r="115" ht="29.1" customHeight="1" x14ac:dyDescent="0.2"/>
    <row r="116" ht="19.5" customHeight="1" x14ac:dyDescent="0.2"/>
    <row r="117" ht="14.85" customHeight="1" x14ac:dyDescent="0.2"/>
    <row r="118" ht="29.1" customHeight="1" x14ac:dyDescent="0.2"/>
    <row r="119" ht="14.85" customHeight="1" x14ac:dyDescent="0.2"/>
    <row r="120" ht="43.35" customHeight="1" x14ac:dyDescent="0.2"/>
    <row r="121" ht="29.1" customHeight="1" x14ac:dyDescent="0.2"/>
    <row r="122" ht="57.6" customHeight="1" x14ac:dyDescent="0.2"/>
    <row r="123" ht="29.45" customHeight="1" x14ac:dyDescent="0.2"/>
    <row r="124" ht="29.25" customHeight="1" x14ac:dyDescent="0.2"/>
    <row r="125" ht="14.85" customHeight="1" x14ac:dyDescent="0.2"/>
    <row r="126" ht="19.7" customHeight="1" x14ac:dyDescent="0.2"/>
    <row r="127" ht="29.25" customHeight="1" x14ac:dyDescent="0.2"/>
    <row r="128" ht="14.85" customHeight="1" x14ac:dyDescent="0.2"/>
    <row r="129" ht="19.7" customHeight="1" x14ac:dyDescent="0.2"/>
    <row r="130" ht="29.1" customHeight="1" x14ac:dyDescent="0.2"/>
    <row r="131" ht="43.35" customHeight="1" x14ac:dyDescent="0.2"/>
    <row r="132" ht="42.95" customHeight="1" x14ac:dyDescent="0.2"/>
    <row r="133" ht="29.1" customHeight="1" x14ac:dyDescent="0.2"/>
    <row r="134" ht="43.35" customHeight="1" x14ac:dyDescent="0.2"/>
    <row r="135" ht="43.35" customHeight="1" x14ac:dyDescent="0.2"/>
    <row r="136" ht="43.35" customHeight="1" x14ac:dyDescent="0.2"/>
    <row r="137" ht="29.45" customHeight="1" x14ac:dyDescent="0.2"/>
    <row r="138" ht="43.35" customHeight="1" x14ac:dyDescent="0.2"/>
    <row r="139" ht="57.6" customHeight="1" x14ac:dyDescent="0.2"/>
    <row r="140" ht="14.85" customHeight="1" x14ac:dyDescent="0.2"/>
    <row r="141" ht="14.85" customHeight="1" x14ac:dyDescent="0.2"/>
    <row r="142" ht="29.1" customHeight="1" x14ac:dyDescent="0.2"/>
    <row r="143" ht="14.85" customHeight="1" x14ac:dyDescent="0.2"/>
    <row r="144" ht="14.85" customHeight="1" x14ac:dyDescent="0.2"/>
    <row r="145" ht="29.1" customHeight="1" x14ac:dyDescent="0.2"/>
    <row r="146" ht="19.5" customHeight="1" x14ac:dyDescent="0.2"/>
    <row r="147" ht="14.85" customHeight="1" x14ac:dyDescent="0.2"/>
    <row r="148" ht="29.1" customHeight="1" x14ac:dyDescent="0.2"/>
    <row r="149" ht="29.1" customHeight="1" x14ac:dyDescent="0.2"/>
    <row r="150" ht="29.45" customHeight="1" x14ac:dyDescent="0.2"/>
    <row r="151" ht="19.7" customHeight="1" x14ac:dyDescent="0.2"/>
    <row r="152" ht="43.35" customHeight="1" x14ac:dyDescent="0.2"/>
    <row r="153" ht="14.85" customHeight="1" x14ac:dyDescent="0.2"/>
    <row r="154" ht="14.85" customHeight="1" x14ac:dyDescent="0.2"/>
    <row r="155" ht="43.35" customHeight="1" x14ac:dyDescent="0.2"/>
    <row r="156" ht="29.45" customHeight="1" x14ac:dyDescent="0.2"/>
    <row r="157" ht="43.35" customHeight="1" x14ac:dyDescent="0.2"/>
    <row r="158" ht="14.85" customHeight="1" x14ac:dyDescent="0.2"/>
    <row r="159" ht="43.35" customHeight="1" x14ac:dyDescent="0.2"/>
    <row r="160" ht="57.6" customHeight="1" x14ac:dyDescent="0.2"/>
    <row r="161" ht="14.45" customHeight="1" x14ac:dyDescent="0.2"/>
    <row r="162" ht="14.85" customHeight="1" x14ac:dyDescent="0.2"/>
    <row r="163" ht="29.1" customHeight="1" x14ac:dyDescent="0.2"/>
    <row r="164" ht="14.85" customHeight="1" x14ac:dyDescent="0.2"/>
    <row r="165" ht="57.6" customHeight="1" x14ac:dyDescent="0.2"/>
    <row r="166" ht="43.35" customHeight="1" x14ac:dyDescent="0.2"/>
    <row r="167" ht="29.1" customHeight="1" x14ac:dyDescent="0.2"/>
    <row r="168" ht="43.35" customHeight="1" x14ac:dyDescent="0.2"/>
    <row r="169" ht="57.6" customHeight="1" x14ac:dyDescent="0.2"/>
    <row r="170" ht="43.35" customHeight="1" x14ac:dyDescent="0.2"/>
    <row r="171" ht="14.85" customHeight="1" x14ac:dyDescent="0.2"/>
    <row r="172" ht="19.7" customHeight="1" x14ac:dyDescent="0.2"/>
    <row r="173" ht="19.7" customHeight="1" x14ac:dyDescent="0.2"/>
    <row r="174" ht="14.85" customHeight="1" x14ac:dyDescent="0.2"/>
    <row r="175" ht="14.85" customHeight="1" x14ac:dyDescent="0.2"/>
    <row r="176" ht="14.85" customHeight="1" x14ac:dyDescent="0.2"/>
    <row r="177" spans="1:13" ht="29.1" customHeight="1" x14ac:dyDescent="0.2"/>
    <row r="178" spans="1:13" ht="14.85" customHeight="1" x14ac:dyDescent="0.2"/>
    <row r="179" spans="1:13" ht="14.85" customHeight="1" x14ac:dyDescent="0.2"/>
    <row r="180" spans="1:13" ht="43.35" customHeight="1" x14ac:dyDescent="0.2"/>
    <row r="181" spans="1:13" ht="14.85" customHeight="1" x14ac:dyDescent="0.2"/>
    <row r="182" spans="1:13" ht="14.45" customHeight="1" x14ac:dyDescent="0.2"/>
    <row r="183" spans="1:13" ht="14.85" customHeight="1" x14ac:dyDescent="0.2"/>
    <row r="184" spans="1:13" ht="14.85" customHeight="1" x14ac:dyDescent="0.2"/>
    <row r="185" spans="1:13" ht="14.85" customHeight="1" x14ac:dyDescent="0.2">
      <c r="A185" s="41"/>
      <c r="B185" s="41"/>
      <c r="C185" s="41"/>
      <c r="D185" s="41"/>
      <c r="E185" s="42"/>
      <c r="F185" s="43" t="s">
        <v>91</v>
      </c>
      <c r="G185" s="52"/>
      <c r="H185" s="52"/>
    </row>
    <row r="186" spans="1:13" ht="14.85" customHeight="1" x14ac:dyDescent="0.2">
      <c r="A186" s="44"/>
      <c r="B186" s="44"/>
      <c r="C186" s="44"/>
      <c r="D186" s="44"/>
      <c r="E186" s="27"/>
      <c r="F186" s="43" t="s">
        <v>92</v>
      </c>
      <c r="G186" s="52"/>
      <c r="H186" s="52"/>
    </row>
    <row r="187" spans="1:13" ht="14.85" customHeight="1" x14ac:dyDescent="0.2">
      <c r="A187" s="44"/>
      <c r="B187" s="44"/>
      <c r="C187" s="44"/>
      <c r="D187" s="44"/>
      <c r="E187" s="27"/>
      <c r="F187" s="43" t="s">
        <v>93</v>
      </c>
      <c r="G187" s="52"/>
      <c r="H187" s="52"/>
    </row>
    <row r="188" spans="1:13" ht="16.350000000000001" customHeight="1" x14ac:dyDescent="0.2">
      <c r="A188" s="44"/>
      <c r="B188" s="44"/>
      <c r="C188" s="44"/>
      <c r="D188" s="44"/>
      <c r="E188" s="27"/>
      <c r="F188" s="43" t="s">
        <v>94</v>
      </c>
      <c r="G188" s="52"/>
      <c r="H188" s="52"/>
    </row>
    <row r="189" spans="1:13" ht="89.25" customHeight="1" x14ac:dyDescent="0.2">
      <c r="A189" s="44" t="s">
        <v>97</v>
      </c>
      <c r="B189" s="44"/>
      <c r="C189" s="44"/>
      <c r="D189" s="44"/>
      <c r="E189" s="44"/>
      <c r="F189" s="44"/>
      <c r="G189" s="44"/>
      <c r="H189" s="44"/>
      <c r="I189" s="44"/>
      <c r="J189" s="27"/>
      <c r="K189" s="27"/>
      <c r="L189" s="27"/>
      <c r="M189" s="27"/>
    </row>
    <row r="190" spans="1:13" ht="33.6" customHeight="1" x14ac:dyDescent="0.2">
      <c r="A190" s="44" t="s">
        <v>98</v>
      </c>
      <c r="B190" s="44"/>
      <c r="C190" s="44"/>
      <c r="D190" s="44"/>
      <c r="E190" s="44"/>
      <c r="F190" s="44"/>
      <c r="G190" s="44"/>
      <c r="H190" s="44"/>
      <c r="I190" s="44"/>
      <c r="J190" s="27"/>
      <c r="K190" s="27"/>
      <c r="L190" s="27"/>
      <c r="M190" s="27"/>
    </row>
  </sheetData>
  <autoFilter ref="A8:N8" xr:uid="{00000000-0001-0000-0000-000000000000}"/>
  <mergeCells count="13">
    <mergeCell ref="A2:N2"/>
    <mergeCell ref="A4:N4"/>
    <mergeCell ref="E6:E7"/>
    <mergeCell ref="A185:D188"/>
    <mergeCell ref="F6:H6"/>
    <mergeCell ref="I6:K6"/>
    <mergeCell ref="L6:N6"/>
    <mergeCell ref="A189:I189"/>
    <mergeCell ref="A190:I190"/>
    <mergeCell ref="A6:A7"/>
    <mergeCell ref="B6:B7"/>
    <mergeCell ref="C6:C7"/>
    <mergeCell ref="D6:D7"/>
  </mergeCells>
  <printOptions horizontalCentered="1" verticalCentered="1"/>
  <pageMargins left="7.874015748031496E-2" right="0.15748031496062992" top="0.74803149606299213" bottom="0.39370078740157483" header="0.31496062992125984" footer="0.31496062992125984"/>
  <pageSetup scale="50" fitToHeight="2" orientation="landscape" horizontalDpi="4294967293" r:id="rId1"/>
  <headerFooter>
    <oddFooter>&amp;Cpág. &amp;P de &amp;N</oddFooter>
  </headerFooter>
  <rowBreaks count="1" manualBreakCount="1">
    <brk id="47"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0E926-5C6D-4575-8EDC-4578EE671B26}">
  <dimension ref="A1:V101"/>
  <sheetViews>
    <sheetView tabSelected="1" view="pageBreakPreview" zoomScale="60" zoomScaleNormal="77" workbookViewId="0">
      <selection activeCell="J10" sqref="J10"/>
    </sheetView>
  </sheetViews>
  <sheetFormatPr baseColWidth="10" defaultRowHeight="16.5" x14ac:dyDescent="0.2"/>
  <cols>
    <col min="1" max="1" width="6.5" style="4" bestFit="1" customWidth="1"/>
    <col min="2" max="2" width="68.33203125" style="4" customWidth="1"/>
    <col min="3" max="3" width="15.1640625" style="3" customWidth="1"/>
    <col min="4" max="4" width="10.1640625" style="3" customWidth="1"/>
    <col min="5" max="5" width="12.6640625" style="3" bestFit="1" customWidth="1"/>
    <col min="6" max="6" width="18" style="3" bestFit="1" customWidth="1"/>
    <col min="7" max="7" width="14.5" style="3" bestFit="1" customWidth="1"/>
    <col min="8" max="8" width="18.1640625" style="3" customWidth="1"/>
    <col min="9" max="9" width="17.83203125" style="4" bestFit="1" customWidth="1"/>
    <col min="10" max="10" width="14.5" style="4" bestFit="1" customWidth="1"/>
    <col min="11" max="11" width="19" style="4" bestFit="1" customWidth="1"/>
    <col min="12" max="12" width="17.83203125" style="4" bestFit="1" customWidth="1"/>
    <col min="13" max="13" width="14.5" style="4" bestFit="1" customWidth="1"/>
    <col min="14" max="14" width="18.1640625" style="4" customWidth="1"/>
    <col min="15" max="15" width="12" style="4"/>
    <col min="16" max="16" width="17" style="4" bestFit="1" customWidth="1"/>
    <col min="17" max="17" width="16" style="4" bestFit="1" customWidth="1"/>
    <col min="18" max="20" width="12" style="4"/>
    <col min="21" max="22" width="23.33203125" style="4" customWidth="1"/>
    <col min="23" max="16384" width="12" style="4"/>
  </cols>
  <sheetData>
    <row r="1" spans="1:22" ht="18" x14ac:dyDescent="0.2">
      <c r="A1" s="71"/>
      <c r="B1" s="71"/>
      <c r="C1" s="71"/>
      <c r="D1" s="71"/>
      <c r="E1" s="71"/>
      <c r="F1" s="71"/>
      <c r="G1" s="71"/>
      <c r="H1" s="71"/>
      <c r="I1" s="71"/>
      <c r="J1" s="71"/>
      <c r="K1" s="71"/>
      <c r="L1" s="71"/>
      <c r="M1" s="71"/>
      <c r="N1" s="71"/>
      <c r="O1" s="71"/>
      <c r="P1" s="71"/>
      <c r="Q1" s="71"/>
      <c r="R1" s="71"/>
      <c r="S1" s="71"/>
    </row>
    <row r="2" spans="1:22" ht="21.75" customHeight="1" x14ac:dyDescent="0.2">
      <c r="A2" s="71" t="s">
        <v>100</v>
      </c>
      <c r="B2" s="71"/>
      <c r="C2" s="71"/>
      <c r="D2" s="71"/>
      <c r="E2" s="71"/>
      <c r="F2" s="71"/>
      <c r="G2" s="71"/>
      <c r="H2" s="71"/>
      <c r="I2" s="71"/>
      <c r="J2" s="71"/>
      <c r="K2" s="71"/>
      <c r="L2" s="71"/>
      <c r="M2" s="71"/>
      <c r="N2" s="71"/>
    </row>
    <row r="3" spans="1:22" ht="5.25" customHeight="1" x14ac:dyDescent="0.2">
      <c r="A3" s="3"/>
      <c r="B3" s="3"/>
      <c r="I3" s="3"/>
      <c r="J3" s="3"/>
      <c r="K3" s="3"/>
      <c r="L3" s="3"/>
      <c r="M3" s="3"/>
      <c r="N3" s="3"/>
    </row>
    <row r="4" spans="1:22" ht="30.75" customHeight="1" x14ac:dyDescent="0.2">
      <c r="A4" s="26" t="s">
        <v>99</v>
      </c>
      <c r="B4" s="26"/>
      <c r="C4" s="26"/>
      <c r="D4" s="26"/>
      <c r="E4" s="26"/>
      <c r="F4" s="26"/>
      <c r="G4" s="26"/>
      <c r="H4" s="26"/>
      <c r="I4" s="26"/>
      <c r="J4" s="26"/>
      <c r="K4" s="26"/>
      <c r="L4" s="26"/>
      <c r="M4" s="26"/>
      <c r="N4" s="26"/>
    </row>
    <row r="5" spans="1:22" ht="7.5" customHeight="1" x14ac:dyDescent="0.2"/>
    <row r="6" spans="1:22" s="27" customFormat="1" ht="38.25" customHeight="1" x14ac:dyDescent="0.2">
      <c r="A6" s="6" t="s">
        <v>2</v>
      </c>
      <c r="B6" s="6" t="s">
        <v>3</v>
      </c>
      <c r="C6" s="6" t="s">
        <v>4</v>
      </c>
      <c r="D6" s="6" t="s">
        <v>5</v>
      </c>
      <c r="E6" s="9" t="s">
        <v>195</v>
      </c>
      <c r="F6" s="53" t="s">
        <v>0</v>
      </c>
      <c r="G6" s="54"/>
      <c r="H6" s="55"/>
      <c r="I6" s="57" t="s">
        <v>1</v>
      </c>
      <c r="J6" s="58"/>
      <c r="K6" s="59"/>
      <c r="L6" s="61" t="s">
        <v>199</v>
      </c>
      <c r="M6" s="62"/>
      <c r="N6" s="63"/>
      <c r="U6" s="1" t="s">
        <v>0</v>
      </c>
      <c r="V6" s="1" t="s">
        <v>1</v>
      </c>
    </row>
    <row r="7" spans="1:22" ht="28.5" x14ac:dyDescent="0.2">
      <c r="A7" s="6"/>
      <c r="B7" s="6"/>
      <c r="C7" s="6"/>
      <c r="D7" s="6"/>
      <c r="E7" s="10"/>
      <c r="F7" s="56" t="s">
        <v>197</v>
      </c>
      <c r="G7" s="56" t="s">
        <v>198</v>
      </c>
      <c r="H7" s="56" t="s">
        <v>6</v>
      </c>
      <c r="I7" s="60" t="s">
        <v>197</v>
      </c>
      <c r="J7" s="60" t="s">
        <v>198</v>
      </c>
      <c r="K7" s="60" t="s">
        <v>6</v>
      </c>
      <c r="L7" s="64" t="s">
        <v>197</v>
      </c>
      <c r="M7" s="64" t="s">
        <v>198</v>
      </c>
      <c r="N7" s="64" t="s">
        <v>6</v>
      </c>
      <c r="U7" s="2" t="s">
        <v>196</v>
      </c>
      <c r="V7" s="2" t="s">
        <v>196</v>
      </c>
    </row>
    <row r="8" spans="1:22" ht="33" x14ac:dyDescent="0.2">
      <c r="A8" s="14">
        <v>87</v>
      </c>
      <c r="B8" s="28" t="s">
        <v>101</v>
      </c>
      <c r="C8" s="29" t="s">
        <v>8</v>
      </c>
      <c r="D8" s="14">
        <v>1</v>
      </c>
      <c r="E8" s="30">
        <v>0.19</v>
      </c>
      <c r="F8" s="15">
        <v>3686.6890756302523</v>
      </c>
      <c r="G8" s="65">
        <f>+F8*0.19</f>
        <v>700.47092436974799</v>
      </c>
      <c r="H8" s="65">
        <f>+G8+F8</f>
        <v>4387.16</v>
      </c>
      <c r="I8" s="48">
        <v>3600</v>
      </c>
      <c r="J8" s="65">
        <f>+I8*0.19</f>
        <v>684</v>
      </c>
      <c r="K8" s="65">
        <f>+J8+I8</f>
        <v>4284</v>
      </c>
      <c r="L8" s="65">
        <f>ROUND(AVERAGE(F8,I8),0)</f>
        <v>3643</v>
      </c>
      <c r="M8" s="65">
        <f t="shared" ref="M8:M71" si="0">ROUND(L8*0.19,0)</f>
        <v>692</v>
      </c>
      <c r="N8" s="66">
        <f>SUM(L8:M8)</f>
        <v>4335</v>
      </c>
      <c r="P8" s="45">
        <f t="shared" ref="P8:P71" si="1">+F8/1.19</f>
        <v>3098.0580467481113</v>
      </c>
      <c r="Q8" s="45">
        <f t="shared" ref="Q8:Q71" si="2">+P8*0.19</f>
        <v>588.63102888214121</v>
      </c>
      <c r="U8" s="15">
        <v>4387.16</v>
      </c>
      <c r="V8" s="16">
        <v>4284</v>
      </c>
    </row>
    <row r="9" spans="1:22" ht="82.5" x14ac:dyDescent="0.2">
      <c r="A9" s="17">
        <v>88</v>
      </c>
      <c r="B9" s="20" t="s">
        <v>102</v>
      </c>
      <c r="C9" s="21" t="s">
        <v>8</v>
      </c>
      <c r="D9" s="17">
        <v>1</v>
      </c>
      <c r="E9" s="31">
        <v>0.19</v>
      </c>
      <c r="F9" s="18">
        <v>3679.6806722689075</v>
      </c>
      <c r="G9" s="67">
        <f t="shared" ref="G9:G72" si="3">+F9*0.19</f>
        <v>699.13932773109241</v>
      </c>
      <c r="H9" s="67">
        <f t="shared" ref="H9:H72" si="4">+G9+F9</f>
        <v>4378.82</v>
      </c>
      <c r="I9" s="49">
        <v>3600</v>
      </c>
      <c r="J9" s="67">
        <f t="shared" ref="J9:J72" si="5">+I9*0.19</f>
        <v>684</v>
      </c>
      <c r="K9" s="67">
        <f t="shared" ref="K9:K72" si="6">+J9+I9</f>
        <v>4284</v>
      </c>
      <c r="L9" s="67">
        <f t="shared" ref="L9:L72" si="7">ROUND(AVERAGE(F9,I9),0)</f>
        <v>3640</v>
      </c>
      <c r="M9" s="67">
        <f t="shared" si="0"/>
        <v>692</v>
      </c>
      <c r="N9" s="68">
        <f t="shared" ref="N9:N72" si="8">SUM(L9:M9)</f>
        <v>4332</v>
      </c>
      <c r="P9" s="45">
        <f t="shared" si="1"/>
        <v>3092.1686321587458</v>
      </c>
      <c r="Q9" s="45">
        <f t="shared" si="2"/>
        <v>587.51204011016171</v>
      </c>
      <c r="U9" s="18">
        <v>4378.82</v>
      </c>
      <c r="V9" s="19">
        <v>4284</v>
      </c>
    </row>
    <row r="10" spans="1:22" ht="49.5" x14ac:dyDescent="0.2">
      <c r="A10" s="17">
        <v>89</v>
      </c>
      <c r="B10" s="20" t="s">
        <v>103</v>
      </c>
      <c r="C10" s="21" t="s">
        <v>104</v>
      </c>
      <c r="D10" s="17">
        <v>1</v>
      </c>
      <c r="E10" s="31">
        <v>0.19</v>
      </c>
      <c r="F10" s="18">
        <v>5659.1932773109247</v>
      </c>
      <c r="G10" s="67">
        <f t="shared" si="3"/>
        <v>1075.2467226890758</v>
      </c>
      <c r="H10" s="67">
        <f t="shared" si="4"/>
        <v>6734.4400000000005</v>
      </c>
      <c r="I10" s="49">
        <v>5500</v>
      </c>
      <c r="J10" s="67">
        <f t="shared" si="5"/>
        <v>1045</v>
      </c>
      <c r="K10" s="67">
        <f t="shared" si="6"/>
        <v>6545</v>
      </c>
      <c r="L10" s="67">
        <f t="shared" si="7"/>
        <v>5580</v>
      </c>
      <c r="M10" s="67">
        <f t="shared" si="0"/>
        <v>1060</v>
      </c>
      <c r="N10" s="68">
        <f t="shared" si="8"/>
        <v>6640</v>
      </c>
      <c r="P10" s="45">
        <f t="shared" si="1"/>
        <v>4755.6246027822899</v>
      </c>
      <c r="Q10" s="45">
        <f t="shared" si="2"/>
        <v>903.56867452863514</v>
      </c>
      <c r="U10" s="18">
        <v>6734.44</v>
      </c>
      <c r="V10" s="19">
        <v>6545</v>
      </c>
    </row>
    <row r="11" spans="1:22" ht="49.5" x14ac:dyDescent="0.2">
      <c r="A11" s="17">
        <v>90</v>
      </c>
      <c r="B11" s="20" t="s">
        <v>105</v>
      </c>
      <c r="C11" s="21" t="s">
        <v>106</v>
      </c>
      <c r="D11" s="17">
        <v>1</v>
      </c>
      <c r="E11" s="31">
        <v>0.19</v>
      </c>
      <c r="F11" s="18">
        <v>22189.294117647059</v>
      </c>
      <c r="G11" s="67">
        <f t="shared" si="3"/>
        <v>4215.9658823529417</v>
      </c>
      <c r="H11" s="67">
        <f t="shared" si="4"/>
        <v>26405.260000000002</v>
      </c>
      <c r="I11" s="49">
        <v>22200</v>
      </c>
      <c r="J11" s="67">
        <f t="shared" si="5"/>
        <v>4218</v>
      </c>
      <c r="K11" s="67">
        <f t="shared" si="6"/>
        <v>26418</v>
      </c>
      <c r="L11" s="67">
        <f t="shared" si="7"/>
        <v>22195</v>
      </c>
      <c r="M11" s="67">
        <f t="shared" si="0"/>
        <v>4217</v>
      </c>
      <c r="N11" s="68">
        <f t="shared" si="8"/>
        <v>26412</v>
      </c>
      <c r="P11" s="45">
        <f t="shared" si="1"/>
        <v>18646.465645081564</v>
      </c>
      <c r="Q11" s="45">
        <f t="shared" si="2"/>
        <v>3542.8284725654971</v>
      </c>
      <c r="U11" s="18">
        <v>26405.26</v>
      </c>
      <c r="V11" s="19">
        <v>26418</v>
      </c>
    </row>
    <row r="12" spans="1:22" ht="49.5" x14ac:dyDescent="0.2">
      <c r="A12" s="17">
        <v>91</v>
      </c>
      <c r="B12" s="20" t="s">
        <v>107</v>
      </c>
      <c r="C12" s="21" t="s">
        <v>106</v>
      </c>
      <c r="D12" s="17">
        <v>1</v>
      </c>
      <c r="E12" s="31">
        <v>0.19</v>
      </c>
      <c r="F12" s="18">
        <v>17724.579831932773</v>
      </c>
      <c r="G12" s="67">
        <f t="shared" si="3"/>
        <v>3367.6701680672268</v>
      </c>
      <c r="H12" s="67">
        <f t="shared" si="4"/>
        <v>21092.25</v>
      </c>
      <c r="I12" s="49">
        <v>17500</v>
      </c>
      <c r="J12" s="67">
        <f t="shared" si="5"/>
        <v>3325</v>
      </c>
      <c r="K12" s="67">
        <f t="shared" si="6"/>
        <v>20825</v>
      </c>
      <c r="L12" s="67">
        <f t="shared" si="7"/>
        <v>17612</v>
      </c>
      <c r="M12" s="67">
        <f t="shared" si="0"/>
        <v>3346</v>
      </c>
      <c r="N12" s="68">
        <f t="shared" si="8"/>
        <v>20958</v>
      </c>
      <c r="P12" s="45">
        <f t="shared" si="1"/>
        <v>14894.604900783843</v>
      </c>
      <c r="Q12" s="45">
        <f t="shared" si="2"/>
        <v>2829.97493114893</v>
      </c>
      <c r="U12" s="18">
        <v>21092.25</v>
      </c>
      <c r="V12" s="19">
        <v>20825</v>
      </c>
    </row>
    <row r="13" spans="1:22" ht="132" x14ac:dyDescent="0.2">
      <c r="A13" s="17">
        <v>92</v>
      </c>
      <c r="B13" s="20" t="s">
        <v>108</v>
      </c>
      <c r="C13" s="21" t="s">
        <v>8</v>
      </c>
      <c r="D13" s="17">
        <v>1</v>
      </c>
      <c r="E13" s="31">
        <v>0.19</v>
      </c>
      <c r="F13" s="18">
        <v>18027.747899159665</v>
      </c>
      <c r="G13" s="67">
        <f t="shared" si="3"/>
        <v>3425.2721008403364</v>
      </c>
      <c r="H13" s="67">
        <f t="shared" si="4"/>
        <v>21453.02</v>
      </c>
      <c r="I13" s="49">
        <v>17800</v>
      </c>
      <c r="J13" s="67">
        <f t="shared" si="5"/>
        <v>3382</v>
      </c>
      <c r="K13" s="67">
        <f t="shared" si="6"/>
        <v>21182</v>
      </c>
      <c r="L13" s="67">
        <f t="shared" si="7"/>
        <v>17914</v>
      </c>
      <c r="M13" s="67">
        <f t="shared" si="0"/>
        <v>3404</v>
      </c>
      <c r="N13" s="68">
        <f t="shared" si="8"/>
        <v>21318</v>
      </c>
      <c r="P13" s="45">
        <f t="shared" si="1"/>
        <v>15149.367982487114</v>
      </c>
      <c r="Q13" s="45">
        <f t="shared" si="2"/>
        <v>2878.3799166725516</v>
      </c>
      <c r="U13" s="18">
        <v>21453.02</v>
      </c>
      <c r="V13" s="19">
        <v>21182</v>
      </c>
    </row>
    <row r="14" spans="1:22" ht="115.5" x14ac:dyDescent="0.2">
      <c r="A14" s="17">
        <v>93</v>
      </c>
      <c r="B14" s="20" t="s">
        <v>109</v>
      </c>
      <c r="C14" s="21" t="s">
        <v>8</v>
      </c>
      <c r="D14" s="17">
        <v>1</v>
      </c>
      <c r="E14" s="31">
        <v>0.19</v>
      </c>
      <c r="F14" s="18">
        <v>22210.504201680673</v>
      </c>
      <c r="G14" s="67">
        <f t="shared" si="3"/>
        <v>4219.9957983193281</v>
      </c>
      <c r="H14" s="67">
        <f t="shared" si="4"/>
        <v>26430.5</v>
      </c>
      <c r="I14" s="49">
        <v>22200</v>
      </c>
      <c r="J14" s="67">
        <f t="shared" si="5"/>
        <v>4218</v>
      </c>
      <c r="K14" s="67">
        <f t="shared" si="6"/>
        <v>26418</v>
      </c>
      <c r="L14" s="67">
        <f t="shared" si="7"/>
        <v>22205</v>
      </c>
      <c r="M14" s="67">
        <f t="shared" si="0"/>
        <v>4219</v>
      </c>
      <c r="N14" s="68">
        <f t="shared" si="8"/>
        <v>26424</v>
      </c>
      <c r="P14" s="45">
        <f t="shared" si="1"/>
        <v>18664.289245109809</v>
      </c>
      <c r="Q14" s="45">
        <f t="shared" si="2"/>
        <v>3546.2149565708637</v>
      </c>
      <c r="U14" s="18">
        <v>26430.5</v>
      </c>
      <c r="V14" s="19">
        <v>26418</v>
      </c>
    </row>
    <row r="15" spans="1:22" ht="379.5" x14ac:dyDescent="0.2">
      <c r="A15" s="17">
        <v>94</v>
      </c>
      <c r="B15" s="20" t="s">
        <v>110</v>
      </c>
      <c r="C15" s="21" t="s">
        <v>8</v>
      </c>
      <c r="D15" s="17">
        <v>1</v>
      </c>
      <c r="E15" s="31">
        <v>0.19</v>
      </c>
      <c r="F15" s="18">
        <v>5549.6302521008411</v>
      </c>
      <c r="G15" s="67">
        <f t="shared" si="3"/>
        <v>1054.4297478991598</v>
      </c>
      <c r="H15" s="67">
        <f t="shared" si="4"/>
        <v>6604.0600000000013</v>
      </c>
      <c r="I15" s="49">
        <v>5500</v>
      </c>
      <c r="J15" s="67">
        <f t="shared" si="5"/>
        <v>1045</v>
      </c>
      <c r="K15" s="67">
        <f t="shared" si="6"/>
        <v>6545</v>
      </c>
      <c r="L15" s="67">
        <f t="shared" si="7"/>
        <v>5525</v>
      </c>
      <c r="M15" s="67">
        <f t="shared" si="0"/>
        <v>1050</v>
      </c>
      <c r="N15" s="68">
        <f t="shared" si="8"/>
        <v>6575</v>
      </c>
      <c r="P15" s="45">
        <f t="shared" si="1"/>
        <v>4663.5548336981856</v>
      </c>
      <c r="Q15" s="45">
        <f t="shared" si="2"/>
        <v>886.07541840265526</v>
      </c>
      <c r="U15" s="18">
        <v>6604.06</v>
      </c>
      <c r="V15" s="19">
        <v>6545</v>
      </c>
    </row>
    <row r="16" spans="1:22" ht="409.5" x14ac:dyDescent="0.2">
      <c r="A16" s="17">
        <v>95</v>
      </c>
      <c r="B16" s="20" t="s">
        <v>111</v>
      </c>
      <c r="C16" s="21" t="s">
        <v>8</v>
      </c>
      <c r="D16" s="17">
        <v>1</v>
      </c>
      <c r="E16" s="31">
        <v>0.19</v>
      </c>
      <c r="F16" s="18">
        <v>2529.3781512605042</v>
      </c>
      <c r="G16" s="67">
        <f t="shared" si="3"/>
        <v>480.5818487394958</v>
      </c>
      <c r="H16" s="67">
        <f t="shared" si="4"/>
        <v>3009.96</v>
      </c>
      <c r="I16" s="49">
        <v>2400</v>
      </c>
      <c r="J16" s="67">
        <f t="shared" si="5"/>
        <v>456</v>
      </c>
      <c r="K16" s="67">
        <f t="shared" si="6"/>
        <v>2856</v>
      </c>
      <c r="L16" s="67">
        <f t="shared" si="7"/>
        <v>2465</v>
      </c>
      <c r="M16" s="67">
        <f t="shared" si="0"/>
        <v>468</v>
      </c>
      <c r="N16" s="68">
        <f t="shared" si="8"/>
        <v>2933</v>
      </c>
      <c r="P16" s="45">
        <f t="shared" si="1"/>
        <v>2125.5278582021047</v>
      </c>
      <c r="Q16" s="45">
        <f t="shared" si="2"/>
        <v>403.85029305839987</v>
      </c>
      <c r="U16" s="18">
        <v>3009.96</v>
      </c>
      <c r="V16" s="19">
        <v>2856</v>
      </c>
    </row>
    <row r="17" spans="1:22" ht="181.5" x14ac:dyDescent="0.2">
      <c r="A17" s="17">
        <v>96</v>
      </c>
      <c r="B17" s="20" t="s">
        <v>112</v>
      </c>
      <c r="C17" s="21" t="s">
        <v>8</v>
      </c>
      <c r="D17" s="17">
        <v>1</v>
      </c>
      <c r="E17" s="31">
        <v>0.19</v>
      </c>
      <c r="F17" s="18">
        <v>3126.1932773109247</v>
      </c>
      <c r="G17" s="67">
        <f t="shared" si="3"/>
        <v>593.9767226890757</v>
      </c>
      <c r="H17" s="67">
        <f t="shared" si="4"/>
        <v>3720.1700000000005</v>
      </c>
      <c r="I17" s="49">
        <v>3000</v>
      </c>
      <c r="J17" s="67">
        <f t="shared" si="5"/>
        <v>570</v>
      </c>
      <c r="K17" s="67">
        <f t="shared" si="6"/>
        <v>3570</v>
      </c>
      <c r="L17" s="67">
        <f t="shared" si="7"/>
        <v>3063</v>
      </c>
      <c r="M17" s="67">
        <f t="shared" si="0"/>
        <v>582</v>
      </c>
      <c r="N17" s="68">
        <f t="shared" si="8"/>
        <v>3645</v>
      </c>
      <c r="P17" s="45">
        <f t="shared" si="1"/>
        <v>2627.053174210861</v>
      </c>
      <c r="Q17" s="45">
        <f t="shared" si="2"/>
        <v>499.14010310006358</v>
      </c>
      <c r="U17" s="18">
        <v>3720.17</v>
      </c>
      <c r="V17" s="19">
        <v>3570</v>
      </c>
    </row>
    <row r="18" spans="1:22" ht="33" x14ac:dyDescent="0.2">
      <c r="A18" s="17">
        <v>97</v>
      </c>
      <c r="B18" s="20" t="s">
        <v>113</v>
      </c>
      <c r="C18" s="21" t="s">
        <v>8</v>
      </c>
      <c r="D18" s="17">
        <v>1</v>
      </c>
      <c r="E18" s="31">
        <v>0.19</v>
      </c>
      <c r="F18" s="18">
        <v>2813.0168067226891</v>
      </c>
      <c r="G18" s="67">
        <f t="shared" si="3"/>
        <v>534.47319327731088</v>
      </c>
      <c r="H18" s="67">
        <f t="shared" si="4"/>
        <v>3347.49</v>
      </c>
      <c r="I18" s="49">
        <v>2700</v>
      </c>
      <c r="J18" s="67">
        <f t="shared" si="5"/>
        <v>513</v>
      </c>
      <c r="K18" s="67">
        <f t="shared" si="6"/>
        <v>3213</v>
      </c>
      <c r="L18" s="67">
        <f t="shared" si="7"/>
        <v>2757</v>
      </c>
      <c r="M18" s="67">
        <f t="shared" si="0"/>
        <v>524</v>
      </c>
      <c r="N18" s="68">
        <f t="shared" si="8"/>
        <v>3281</v>
      </c>
      <c r="P18" s="45">
        <f t="shared" si="1"/>
        <v>2363.8796695148649</v>
      </c>
      <c r="Q18" s="45">
        <f t="shared" si="2"/>
        <v>449.13713720782431</v>
      </c>
      <c r="U18" s="18">
        <v>3347.49</v>
      </c>
      <c r="V18" s="19">
        <v>3213</v>
      </c>
    </row>
    <row r="19" spans="1:22" ht="33" x14ac:dyDescent="0.2">
      <c r="A19" s="17">
        <v>98</v>
      </c>
      <c r="B19" s="20" t="s">
        <v>114</v>
      </c>
      <c r="C19" s="21" t="s">
        <v>8</v>
      </c>
      <c r="D19" s="17">
        <v>1</v>
      </c>
      <c r="E19" s="31">
        <v>0.19</v>
      </c>
      <c r="F19" s="22">
        <v>834.67226890756308</v>
      </c>
      <c r="G19" s="67">
        <f t="shared" si="3"/>
        <v>158.587731092437</v>
      </c>
      <c r="H19" s="67">
        <f t="shared" si="4"/>
        <v>993.2600000000001</v>
      </c>
      <c r="I19" s="49">
        <v>700</v>
      </c>
      <c r="J19" s="67">
        <f t="shared" si="5"/>
        <v>133</v>
      </c>
      <c r="K19" s="67">
        <f t="shared" si="6"/>
        <v>833</v>
      </c>
      <c r="L19" s="67">
        <f t="shared" si="7"/>
        <v>767</v>
      </c>
      <c r="M19" s="67">
        <f t="shared" si="0"/>
        <v>146</v>
      </c>
      <c r="N19" s="68">
        <f t="shared" si="8"/>
        <v>913</v>
      </c>
      <c r="P19" s="45">
        <f t="shared" si="1"/>
        <v>701.40526798954886</v>
      </c>
      <c r="Q19" s="45">
        <f t="shared" si="2"/>
        <v>133.26700091801428</v>
      </c>
      <c r="U19" s="22">
        <v>993.26</v>
      </c>
      <c r="V19" s="19">
        <v>833</v>
      </c>
    </row>
    <row r="20" spans="1:22" ht="82.5" x14ac:dyDescent="0.2">
      <c r="A20" s="17">
        <v>99</v>
      </c>
      <c r="B20" s="20" t="s">
        <v>115</v>
      </c>
      <c r="C20" s="21" t="s">
        <v>8</v>
      </c>
      <c r="D20" s="17">
        <v>1</v>
      </c>
      <c r="E20" s="31">
        <v>0.19</v>
      </c>
      <c r="F20" s="18">
        <v>6846.0336134453783</v>
      </c>
      <c r="G20" s="67">
        <f t="shared" si="3"/>
        <v>1300.7463865546219</v>
      </c>
      <c r="H20" s="67">
        <f t="shared" si="4"/>
        <v>8146.7800000000007</v>
      </c>
      <c r="I20" s="49">
        <v>6700</v>
      </c>
      <c r="J20" s="67">
        <f t="shared" si="5"/>
        <v>1273</v>
      </c>
      <c r="K20" s="67">
        <f t="shared" si="6"/>
        <v>7973</v>
      </c>
      <c r="L20" s="67">
        <f t="shared" si="7"/>
        <v>6773</v>
      </c>
      <c r="M20" s="67">
        <f t="shared" si="0"/>
        <v>1287</v>
      </c>
      <c r="N20" s="68">
        <f t="shared" si="8"/>
        <v>8060</v>
      </c>
      <c r="P20" s="45">
        <f t="shared" si="1"/>
        <v>5752.9694230633431</v>
      </c>
      <c r="Q20" s="45">
        <f t="shared" si="2"/>
        <v>1093.0641903820351</v>
      </c>
      <c r="U20" s="18">
        <v>8146.78</v>
      </c>
      <c r="V20" s="19">
        <v>7973</v>
      </c>
    </row>
    <row r="21" spans="1:22" ht="49.5" x14ac:dyDescent="0.2">
      <c r="A21" s="17">
        <v>100</v>
      </c>
      <c r="B21" s="20" t="s">
        <v>116</v>
      </c>
      <c r="C21" s="21" t="s">
        <v>8</v>
      </c>
      <c r="D21" s="17">
        <v>1</v>
      </c>
      <c r="E21" s="31">
        <v>0.19</v>
      </c>
      <c r="F21" s="18">
        <v>4210.2436974789916</v>
      </c>
      <c r="G21" s="67">
        <f t="shared" si="3"/>
        <v>799.94630252100842</v>
      </c>
      <c r="H21" s="67">
        <f t="shared" si="4"/>
        <v>5010.1900000000005</v>
      </c>
      <c r="I21" s="49">
        <v>4100</v>
      </c>
      <c r="J21" s="67">
        <f t="shared" si="5"/>
        <v>779</v>
      </c>
      <c r="K21" s="67">
        <f t="shared" si="6"/>
        <v>4879</v>
      </c>
      <c r="L21" s="67">
        <f t="shared" si="7"/>
        <v>4155</v>
      </c>
      <c r="M21" s="67">
        <f t="shared" si="0"/>
        <v>789</v>
      </c>
      <c r="N21" s="68">
        <f t="shared" si="8"/>
        <v>4944</v>
      </c>
      <c r="P21" s="45">
        <f t="shared" si="1"/>
        <v>3538.0199138478924</v>
      </c>
      <c r="Q21" s="45">
        <f t="shared" si="2"/>
        <v>672.22378363109954</v>
      </c>
      <c r="U21" s="18">
        <v>5010.1899999999996</v>
      </c>
      <c r="V21" s="19">
        <v>4879</v>
      </c>
    </row>
    <row r="22" spans="1:22" ht="66" x14ac:dyDescent="0.2">
      <c r="A22" s="17">
        <v>101</v>
      </c>
      <c r="B22" s="32" t="s">
        <v>188</v>
      </c>
      <c r="C22" s="21" t="s">
        <v>8</v>
      </c>
      <c r="D22" s="17">
        <v>1</v>
      </c>
      <c r="E22" s="31">
        <v>0.19</v>
      </c>
      <c r="F22" s="18">
        <v>454621.8823529412</v>
      </c>
      <c r="G22" s="67">
        <f t="shared" si="3"/>
        <v>86378.157647058833</v>
      </c>
      <c r="H22" s="67">
        <f t="shared" si="4"/>
        <v>541000.04</v>
      </c>
      <c r="I22" s="49">
        <v>456900</v>
      </c>
      <c r="J22" s="67">
        <f t="shared" si="5"/>
        <v>86811</v>
      </c>
      <c r="K22" s="67">
        <f t="shared" si="6"/>
        <v>543711</v>
      </c>
      <c r="L22" s="67">
        <f t="shared" si="7"/>
        <v>455761</v>
      </c>
      <c r="M22" s="67">
        <f t="shared" si="0"/>
        <v>86595</v>
      </c>
      <c r="N22" s="68">
        <f t="shared" si="8"/>
        <v>542356</v>
      </c>
      <c r="P22" s="45">
        <f t="shared" si="1"/>
        <v>382035.19525457243</v>
      </c>
      <c r="Q22" s="45">
        <f t="shared" si="2"/>
        <v>72586.68709836877</v>
      </c>
      <c r="U22" s="18">
        <v>541000.04</v>
      </c>
      <c r="V22" s="19">
        <v>543711</v>
      </c>
    </row>
    <row r="23" spans="1:22" x14ac:dyDescent="0.2">
      <c r="A23" s="17">
        <v>102</v>
      </c>
      <c r="B23" s="20" t="s">
        <v>117</v>
      </c>
      <c r="C23" s="21" t="s">
        <v>8</v>
      </c>
      <c r="D23" s="17">
        <v>1</v>
      </c>
      <c r="E23" s="31">
        <v>0.19</v>
      </c>
      <c r="F23" s="18">
        <v>865.84033613445376</v>
      </c>
      <c r="G23" s="67">
        <f t="shared" si="3"/>
        <v>164.50966386554623</v>
      </c>
      <c r="H23" s="67">
        <f t="shared" si="4"/>
        <v>1030.3499999999999</v>
      </c>
      <c r="I23" s="49">
        <v>800</v>
      </c>
      <c r="J23" s="67">
        <f t="shared" si="5"/>
        <v>152</v>
      </c>
      <c r="K23" s="67">
        <f t="shared" si="6"/>
        <v>952</v>
      </c>
      <c r="L23" s="67">
        <f t="shared" si="7"/>
        <v>833</v>
      </c>
      <c r="M23" s="67">
        <f t="shared" si="0"/>
        <v>158</v>
      </c>
      <c r="N23" s="68">
        <f t="shared" si="8"/>
        <v>991</v>
      </c>
      <c r="P23" s="45">
        <f t="shared" si="1"/>
        <v>727.59692112138976</v>
      </c>
      <c r="Q23" s="45">
        <f t="shared" si="2"/>
        <v>138.24341501306407</v>
      </c>
      <c r="U23" s="18">
        <v>1030.3499999999999</v>
      </c>
      <c r="V23" s="19">
        <v>952</v>
      </c>
    </row>
    <row r="24" spans="1:22" ht="99" x14ac:dyDescent="0.2">
      <c r="A24" s="17">
        <v>103</v>
      </c>
      <c r="B24" s="20" t="s">
        <v>118</v>
      </c>
      <c r="C24" s="21" t="s">
        <v>8</v>
      </c>
      <c r="D24" s="17">
        <v>1</v>
      </c>
      <c r="E24" s="31">
        <v>0.19</v>
      </c>
      <c r="F24" s="18">
        <v>156833.51260504202</v>
      </c>
      <c r="G24" s="67">
        <f t="shared" si="3"/>
        <v>29798.367394957986</v>
      </c>
      <c r="H24" s="67">
        <f t="shared" si="4"/>
        <v>186631.88</v>
      </c>
      <c r="I24" s="49">
        <v>157000</v>
      </c>
      <c r="J24" s="67">
        <f t="shared" si="5"/>
        <v>29830</v>
      </c>
      <c r="K24" s="67">
        <f t="shared" si="6"/>
        <v>186830</v>
      </c>
      <c r="L24" s="67">
        <f t="shared" si="7"/>
        <v>156917</v>
      </c>
      <c r="M24" s="67">
        <f t="shared" si="0"/>
        <v>29814</v>
      </c>
      <c r="N24" s="68">
        <f t="shared" si="8"/>
        <v>186731</v>
      </c>
      <c r="P24" s="45">
        <f t="shared" si="1"/>
        <v>131792.86773532943</v>
      </c>
      <c r="Q24" s="45">
        <f t="shared" si="2"/>
        <v>25040.644869712592</v>
      </c>
      <c r="U24" s="18">
        <v>186631.88</v>
      </c>
      <c r="V24" s="19">
        <v>186830</v>
      </c>
    </row>
    <row r="25" spans="1:22" x14ac:dyDescent="0.2">
      <c r="A25" s="17">
        <v>104</v>
      </c>
      <c r="B25" s="20" t="s">
        <v>119</v>
      </c>
      <c r="C25" s="21" t="s">
        <v>8</v>
      </c>
      <c r="D25" s="17">
        <v>1</v>
      </c>
      <c r="E25" s="31">
        <v>0.19</v>
      </c>
      <c r="F25" s="18">
        <v>1758.7478991596638</v>
      </c>
      <c r="G25" s="67">
        <f t="shared" si="3"/>
        <v>334.16210084033611</v>
      </c>
      <c r="H25" s="67">
        <f t="shared" si="4"/>
        <v>2092.91</v>
      </c>
      <c r="I25" s="49">
        <v>1700</v>
      </c>
      <c r="J25" s="67">
        <f t="shared" si="5"/>
        <v>323</v>
      </c>
      <c r="K25" s="67">
        <f t="shared" si="6"/>
        <v>2023</v>
      </c>
      <c r="L25" s="67">
        <f t="shared" si="7"/>
        <v>1729</v>
      </c>
      <c r="M25" s="67">
        <f t="shared" si="0"/>
        <v>329</v>
      </c>
      <c r="N25" s="68">
        <f t="shared" si="8"/>
        <v>2058</v>
      </c>
      <c r="P25" s="45">
        <f t="shared" si="1"/>
        <v>1477.9394110585411</v>
      </c>
      <c r="Q25" s="45">
        <f t="shared" si="2"/>
        <v>280.8084881011228</v>
      </c>
      <c r="U25" s="18">
        <v>2092.91</v>
      </c>
      <c r="V25" s="19">
        <v>2023</v>
      </c>
    </row>
    <row r="26" spans="1:22" ht="66" x14ac:dyDescent="0.2">
      <c r="A26" s="17">
        <v>105</v>
      </c>
      <c r="B26" s="20" t="s">
        <v>120</v>
      </c>
      <c r="C26" s="21" t="s">
        <v>8</v>
      </c>
      <c r="D26" s="17">
        <v>1</v>
      </c>
      <c r="E26" s="31">
        <v>0.19</v>
      </c>
      <c r="F26" s="18">
        <v>1225.8823529411766</v>
      </c>
      <c r="G26" s="67">
        <f t="shared" si="3"/>
        <v>232.91764705882355</v>
      </c>
      <c r="H26" s="67">
        <f t="shared" si="4"/>
        <v>1458.8000000000002</v>
      </c>
      <c r="I26" s="49">
        <v>1100</v>
      </c>
      <c r="J26" s="67">
        <f t="shared" si="5"/>
        <v>209</v>
      </c>
      <c r="K26" s="67">
        <f t="shared" si="6"/>
        <v>1309</v>
      </c>
      <c r="L26" s="67">
        <f t="shared" si="7"/>
        <v>1163</v>
      </c>
      <c r="M26" s="67">
        <f t="shared" si="0"/>
        <v>221</v>
      </c>
      <c r="N26" s="68">
        <f t="shared" si="8"/>
        <v>1384</v>
      </c>
      <c r="P26" s="45">
        <f t="shared" si="1"/>
        <v>1030.1532377656947</v>
      </c>
      <c r="Q26" s="45">
        <f t="shared" si="2"/>
        <v>195.72911517548201</v>
      </c>
      <c r="U26" s="18">
        <v>1458.8</v>
      </c>
      <c r="V26" s="19">
        <v>1309</v>
      </c>
    </row>
    <row r="27" spans="1:22" ht="115.5" x14ac:dyDescent="0.2">
      <c r="A27" s="17">
        <v>106</v>
      </c>
      <c r="B27" s="20" t="s">
        <v>121</v>
      </c>
      <c r="C27" s="21" t="s">
        <v>8</v>
      </c>
      <c r="D27" s="17">
        <v>1</v>
      </c>
      <c r="E27" s="31">
        <v>0.19</v>
      </c>
      <c r="F27" s="22">
        <v>659.52100840336141</v>
      </c>
      <c r="G27" s="67">
        <f t="shared" si="3"/>
        <v>125.30899159663866</v>
      </c>
      <c r="H27" s="67">
        <f t="shared" si="4"/>
        <v>784.83</v>
      </c>
      <c r="I27" s="49">
        <v>600</v>
      </c>
      <c r="J27" s="67">
        <f t="shared" si="5"/>
        <v>114</v>
      </c>
      <c r="K27" s="67">
        <f t="shared" si="6"/>
        <v>714</v>
      </c>
      <c r="L27" s="67">
        <f t="shared" si="7"/>
        <v>630</v>
      </c>
      <c r="M27" s="67">
        <f t="shared" si="0"/>
        <v>120</v>
      </c>
      <c r="N27" s="68">
        <f t="shared" si="8"/>
        <v>750</v>
      </c>
      <c r="P27" s="45">
        <f t="shared" si="1"/>
        <v>554.21933479274071</v>
      </c>
      <c r="Q27" s="45">
        <f t="shared" si="2"/>
        <v>105.30167361062074</v>
      </c>
      <c r="U27" s="22">
        <v>784.83</v>
      </c>
      <c r="V27" s="19">
        <v>714</v>
      </c>
    </row>
    <row r="28" spans="1:22" ht="49.5" x14ac:dyDescent="0.2">
      <c r="A28" s="17">
        <v>107</v>
      </c>
      <c r="B28" s="32" t="s">
        <v>189</v>
      </c>
      <c r="C28" s="21" t="s">
        <v>8</v>
      </c>
      <c r="D28" s="17">
        <v>1</v>
      </c>
      <c r="E28" s="31">
        <v>0.19</v>
      </c>
      <c r="F28" s="22">
        <v>523.80672268907574</v>
      </c>
      <c r="G28" s="67">
        <f t="shared" si="3"/>
        <v>99.523277310924385</v>
      </c>
      <c r="H28" s="67">
        <f t="shared" si="4"/>
        <v>623.33000000000015</v>
      </c>
      <c r="I28" s="49">
        <v>400</v>
      </c>
      <c r="J28" s="67">
        <f t="shared" si="5"/>
        <v>76</v>
      </c>
      <c r="K28" s="67">
        <f t="shared" si="6"/>
        <v>476</v>
      </c>
      <c r="L28" s="67">
        <f t="shared" si="7"/>
        <v>462</v>
      </c>
      <c r="M28" s="67">
        <f t="shared" si="0"/>
        <v>88</v>
      </c>
      <c r="N28" s="68">
        <f t="shared" si="8"/>
        <v>550</v>
      </c>
      <c r="P28" s="45">
        <f t="shared" si="1"/>
        <v>440.17371654544183</v>
      </c>
      <c r="Q28" s="45">
        <f t="shared" si="2"/>
        <v>83.633006143633949</v>
      </c>
      <c r="U28" s="22">
        <v>623.33000000000004</v>
      </c>
      <c r="V28" s="19">
        <v>476</v>
      </c>
    </row>
    <row r="29" spans="1:22" ht="49.5" x14ac:dyDescent="0.2">
      <c r="A29" s="17">
        <v>108</v>
      </c>
      <c r="B29" s="20" t="s">
        <v>122</v>
      </c>
      <c r="C29" s="21" t="s">
        <v>8</v>
      </c>
      <c r="D29" s="17">
        <v>1</v>
      </c>
      <c r="E29" s="31">
        <v>0.19</v>
      </c>
      <c r="F29" s="18">
        <v>1775.2521008403364</v>
      </c>
      <c r="G29" s="67">
        <f t="shared" si="3"/>
        <v>337.29789915966393</v>
      </c>
      <c r="H29" s="67">
        <f t="shared" si="4"/>
        <v>2112.5500000000002</v>
      </c>
      <c r="I29" s="49">
        <v>1700</v>
      </c>
      <c r="J29" s="67">
        <f t="shared" si="5"/>
        <v>323</v>
      </c>
      <c r="K29" s="67">
        <f t="shared" si="6"/>
        <v>2023</v>
      </c>
      <c r="L29" s="67">
        <f t="shared" si="7"/>
        <v>1738</v>
      </c>
      <c r="M29" s="67">
        <f t="shared" si="0"/>
        <v>330</v>
      </c>
      <c r="N29" s="68">
        <f t="shared" si="8"/>
        <v>2068</v>
      </c>
      <c r="P29" s="45">
        <f t="shared" si="1"/>
        <v>1491.8084881011232</v>
      </c>
      <c r="Q29" s="45">
        <f t="shared" si="2"/>
        <v>283.44361273921339</v>
      </c>
      <c r="U29" s="18">
        <v>2112.5500000000002</v>
      </c>
      <c r="V29" s="19">
        <v>2023</v>
      </c>
    </row>
    <row r="30" spans="1:22" ht="33" x14ac:dyDescent="0.2">
      <c r="A30" s="17">
        <v>109</v>
      </c>
      <c r="B30" s="20" t="s">
        <v>123</v>
      </c>
      <c r="C30" s="21" t="s">
        <v>8</v>
      </c>
      <c r="D30" s="17">
        <v>1</v>
      </c>
      <c r="E30" s="31">
        <v>0.19</v>
      </c>
      <c r="F30" s="18">
        <v>18363.092436974792</v>
      </c>
      <c r="G30" s="67">
        <f t="shared" si="3"/>
        <v>3488.9875630252104</v>
      </c>
      <c r="H30" s="67">
        <f t="shared" si="4"/>
        <v>21852.080000000002</v>
      </c>
      <c r="I30" s="49">
        <v>18400</v>
      </c>
      <c r="J30" s="67">
        <f t="shared" si="5"/>
        <v>3496</v>
      </c>
      <c r="K30" s="67">
        <f t="shared" si="6"/>
        <v>21896</v>
      </c>
      <c r="L30" s="67">
        <f t="shared" si="7"/>
        <v>18382</v>
      </c>
      <c r="M30" s="67">
        <f t="shared" si="0"/>
        <v>3493</v>
      </c>
      <c r="N30" s="68">
        <f t="shared" si="8"/>
        <v>21875</v>
      </c>
      <c r="P30" s="45">
        <f t="shared" si="1"/>
        <v>15431.170115104867</v>
      </c>
      <c r="Q30" s="45">
        <f t="shared" si="2"/>
        <v>2931.9223218699249</v>
      </c>
      <c r="U30" s="18">
        <v>21852.080000000002</v>
      </c>
      <c r="V30" s="19">
        <v>21896</v>
      </c>
    </row>
    <row r="31" spans="1:22" ht="33" x14ac:dyDescent="0.2">
      <c r="A31" s="17">
        <v>110</v>
      </c>
      <c r="B31" s="20" t="s">
        <v>124</v>
      </c>
      <c r="C31" s="21" t="s">
        <v>8</v>
      </c>
      <c r="D31" s="17">
        <v>1</v>
      </c>
      <c r="E31" s="31">
        <v>0.19</v>
      </c>
      <c r="F31" s="18">
        <v>6909.453781512605</v>
      </c>
      <c r="G31" s="67">
        <f t="shared" si="3"/>
        <v>1312.796218487395</v>
      </c>
      <c r="H31" s="67">
        <f t="shared" si="4"/>
        <v>8222.25</v>
      </c>
      <c r="I31" s="49">
        <v>6800</v>
      </c>
      <c r="J31" s="67">
        <f t="shared" si="5"/>
        <v>1292</v>
      </c>
      <c r="K31" s="67">
        <f t="shared" si="6"/>
        <v>8092</v>
      </c>
      <c r="L31" s="67">
        <f t="shared" si="7"/>
        <v>6855</v>
      </c>
      <c r="M31" s="67">
        <f t="shared" si="0"/>
        <v>1302</v>
      </c>
      <c r="N31" s="68">
        <f t="shared" si="8"/>
        <v>8157</v>
      </c>
      <c r="P31" s="45">
        <f t="shared" si="1"/>
        <v>5806.2636819433656</v>
      </c>
      <c r="Q31" s="45">
        <f t="shared" si="2"/>
        <v>1103.1900995692395</v>
      </c>
      <c r="U31" s="18">
        <v>8222.25</v>
      </c>
      <c r="V31" s="19">
        <v>8092</v>
      </c>
    </row>
    <row r="32" spans="1:22" ht="49.5" x14ac:dyDescent="0.2">
      <c r="A32" s="17">
        <v>111</v>
      </c>
      <c r="B32" s="20" t="s">
        <v>125</v>
      </c>
      <c r="C32" s="21" t="s">
        <v>8</v>
      </c>
      <c r="D32" s="17">
        <v>1</v>
      </c>
      <c r="E32" s="31">
        <v>0.19</v>
      </c>
      <c r="F32" s="18">
        <v>5952.1428571428578</v>
      </c>
      <c r="G32" s="67">
        <f t="shared" si="3"/>
        <v>1130.9071428571431</v>
      </c>
      <c r="H32" s="67">
        <f t="shared" si="4"/>
        <v>7083.0500000000011</v>
      </c>
      <c r="I32" s="49">
        <v>5900</v>
      </c>
      <c r="J32" s="67">
        <f t="shared" si="5"/>
        <v>1121</v>
      </c>
      <c r="K32" s="67">
        <f t="shared" si="6"/>
        <v>7021</v>
      </c>
      <c r="L32" s="67">
        <f t="shared" si="7"/>
        <v>5926</v>
      </c>
      <c r="M32" s="67">
        <f t="shared" si="0"/>
        <v>1126</v>
      </c>
      <c r="N32" s="68">
        <f t="shared" si="8"/>
        <v>7052</v>
      </c>
      <c r="P32" s="45">
        <f t="shared" si="1"/>
        <v>5001.8007202881163</v>
      </c>
      <c r="Q32" s="45">
        <f t="shared" si="2"/>
        <v>950.34213685474208</v>
      </c>
      <c r="U32" s="18">
        <v>7083.05</v>
      </c>
      <c r="V32" s="19">
        <v>7021</v>
      </c>
    </row>
    <row r="33" spans="1:22" x14ac:dyDescent="0.2">
      <c r="A33" s="17">
        <v>112</v>
      </c>
      <c r="B33" s="20" t="s">
        <v>126</v>
      </c>
      <c r="C33" s="21" t="s">
        <v>8</v>
      </c>
      <c r="D33" s="17">
        <v>1</v>
      </c>
      <c r="E33" s="31">
        <v>0.19</v>
      </c>
      <c r="F33" s="18">
        <v>9623.8907563025223</v>
      </c>
      <c r="G33" s="67">
        <f t="shared" si="3"/>
        <v>1828.5392436974792</v>
      </c>
      <c r="H33" s="67">
        <f t="shared" si="4"/>
        <v>11452.430000000002</v>
      </c>
      <c r="I33" s="49">
        <v>9600</v>
      </c>
      <c r="J33" s="67">
        <f t="shared" si="5"/>
        <v>1824</v>
      </c>
      <c r="K33" s="67">
        <f t="shared" si="6"/>
        <v>11424</v>
      </c>
      <c r="L33" s="67">
        <f t="shared" si="7"/>
        <v>9612</v>
      </c>
      <c r="M33" s="67">
        <f t="shared" si="0"/>
        <v>1826</v>
      </c>
      <c r="N33" s="68">
        <f t="shared" si="8"/>
        <v>11438</v>
      </c>
      <c r="P33" s="45">
        <f t="shared" si="1"/>
        <v>8087.3031565567417</v>
      </c>
      <c r="Q33" s="45">
        <f t="shared" si="2"/>
        <v>1536.5875997457808</v>
      </c>
      <c r="U33" s="18">
        <v>11452.43</v>
      </c>
      <c r="V33" s="19">
        <v>11424</v>
      </c>
    </row>
    <row r="34" spans="1:22" ht="66" x14ac:dyDescent="0.2">
      <c r="A34" s="17">
        <v>113</v>
      </c>
      <c r="B34" s="20" t="s">
        <v>127</v>
      </c>
      <c r="C34" s="21" t="s">
        <v>8</v>
      </c>
      <c r="D34" s="17">
        <v>1</v>
      </c>
      <c r="E34" s="31">
        <v>0.19</v>
      </c>
      <c r="F34" s="18">
        <v>14623.546218487396</v>
      </c>
      <c r="G34" s="67">
        <f t="shared" si="3"/>
        <v>2778.4737815126055</v>
      </c>
      <c r="H34" s="67">
        <f t="shared" si="4"/>
        <v>17402.02</v>
      </c>
      <c r="I34" s="49">
        <v>14400</v>
      </c>
      <c r="J34" s="67">
        <f t="shared" si="5"/>
        <v>2736</v>
      </c>
      <c r="K34" s="67">
        <f t="shared" si="6"/>
        <v>17136</v>
      </c>
      <c r="L34" s="67">
        <f t="shared" si="7"/>
        <v>14512</v>
      </c>
      <c r="M34" s="67">
        <f t="shared" si="0"/>
        <v>2757</v>
      </c>
      <c r="N34" s="68">
        <f t="shared" si="8"/>
        <v>17269</v>
      </c>
      <c r="P34" s="45">
        <f t="shared" si="1"/>
        <v>12288.694301249912</v>
      </c>
      <c r="Q34" s="45">
        <f t="shared" si="2"/>
        <v>2334.8519172374836</v>
      </c>
      <c r="U34" s="18">
        <v>17402.02</v>
      </c>
      <c r="V34" s="19">
        <v>17136</v>
      </c>
    </row>
    <row r="35" spans="1:22" ht="49.5" x14ac:dyDescent="0.2">
      <c r="A35" s="17">
        <v>114</v>
      </c>
      <c r="B35" s="20" t="s">
        <v>128</v>
      </c>
      <c r="C35" s="21" t="s">
        <v>8</v>
      </c>
      <c r="D35" s="17">
        <v>1</v>
      </c>
      <c r="E35" s="31">
        <v>0.19</v>
      </c>
      <c r="F35" s="18">
        <v>3994.90756302521</v>
      </c>
      <c r="G35" s="67">
        <f t="shared" si="3"/>
        <v>759.0324369747899</v>
      </c>
      <c r="H35" s="67">
        <f t="shared" si="4"/>
        <v>4753.9399999999996</v>
      </c>
      <c r="I35" s="49">
        <v>3900</v>
      </c>
      <c r="J35" s="67">
        <f t="shared" si="5"/>
        <v>741</v>
      </c>
      <c r="K35" s="67">
        <f t="shared" si="6"/>
        <v>4641</v>
      </c>
      <c r="L35" s="67">
        <f t="shared" si="7"/>
        <v>3947</v>
      </c>
      <c r="M35" s="67">
        <f t="shared" si="0"/>
        <v>750</v>
      </c>
      <c r="N35" s="68">
        <f t="shared" si="8"/>
        <v>4697</v>
      </c>
      <c r="P35" s="45">
        <f t="shared" si="1"/>
        <v>3357.0651790127818</v>
      </c>
      <c r="Q35" s="45">
        <f t="shared" si="2"/>
        <v>637.84238401242851</v>
      </c>
      <c r="U35" s="18">
        <v>4753.9399999999996</v>
      </c>
      <c r="V35" s="19">
        <v>4641</v>
      </c>
    </row>
    <row r="36" spans="1:22" ht="132" x14ac:dyDescent="0.2">
      <c r="A36" s="17">
        <v>115</v>
      </c>
      <c r="B36" s="20" t="s">
        <v>129</v>
      </c>
      <c r="C36" s="21" t="s">
        <v>8</v>
      </c>
      <c r="D36" s="17">
        <v>1</v>
      </c>
      <c r="E36" s="31">
        <v>0.19</v>
      </c>
      <c r="F36" s="18">
        <v>1287.6806722689075</v>
      </c>
      <c r="G36" s="67">
        <f t="shared" si="3"/>
        <v>244.65932773109245</v>
      </c>
      <c r="H36" s="67">
        <f t="shared" si="4"/>
        <v>1532.34</v>
      </c>
      <c r="I36" s="49">
        <v>1200</v>
      </c>
      <c r="J36" s="67">
        <f t="shared" si="5"/>
        <v>228</v>
      </c>
      <c r="K36" s="67">
        <f t="shared" si="6"/>
        <v>1428</v>
      </c>
      <c r="L36" s="67">
        <f t="shared" si="7"/>
        <v>1244</v>
      </c>
      <c r="M36" s="67">
        <f t="shared" si="0"/>
        <v>236</v>
      </c>
      <c r="N36" s="68">
        <f t="shared" si="8"/>
        <v>1480</v>
      </c>
      <c r="P36" s="45">
        <f t="shared" si="1"/>
        <v>1082.0845985453004</v>
      </c>
      <c r="Q36" s="45">
        <f t="shared" si="2"/>
        <v>205.59607372360708</v>
      </c>
      <c r="U36" s="18">
        <v>1532.34</v>
      </c>
      <c r="V36" s="19">
        <v>1428</v>
      </c>
    </row>
    <row r="37" spans="1:22" ht="66" x14ac:dyDescent="0.2">
      <c r="A37" s="17">
        <v>116</v>
      </c>
      <c r="B37" s="20" t="s">
        <v>130</v>
      </c>
      <c r="C37" s="21" t="s">
        <v>8</v>
      </c>
      <c r="D37" s="17">
        <v>1</v>
      </c>
      <c r="E37" s="31">
        <v>0.19</v>
      </c>
      <c r="F37" s="18">
        <v>18536.546218487398</v>
      </c>
      <c r="G37" s="67">
        <f t="shared" si="3"/>
        <v>3521.9437815126057</v>
      </c>
      <c r="H37" s="67">
        <f t="shared" si="4"/>
        <v>22058.490000000005</v>
      </c>
      <c r="I37" s="49">
        <v>18400</v>
      </c>
      <c r="J37" s="67">
        <f t="shared" si="5"/>
        <v>3496</v>
      </c>
      <c r="K37" s="67">
        <f t="shared" si="6"/>
        <v>21896</v>
      </c>
      <c r="L37" s="67">
        <f t="shared" si="7"/>
        <v>18468</v>
      </c>
      <c r="M37" s="67">
        <f t="shared" si="0"/>
        <v>3509</v>
      </c>
      <c r="N37" s="68">
        <f t="shared" si="8"/>
        <v>21977</v>
      </c>
      <c r="P37" s="45">
        <f t="shared" si="1"/>
        <v>15576.929595367561</v>
      </c>
      <c r="Q37" s="45">
        <f t="shared" si="2"/>
        <v>2959.6166231198367</v>
      </c>
      <c r="U37" s="18">
        <v>22058.49</v>
      </c>
      <c r="V37" s="19">
        <v>21896</v>
      </c>
    </row>
    <row r="38" spans="1:22" ht="66" x14ac:dyDescent="0.2">
      <c r="A38" s="17">
        <v>117</v>
      </c>
      <c r="B38" s="20" t="s">
        <v>131</v>
      </c>
      <c r="C38" s="21" t="s">
        <v>8</v>
      </c>
      <c r="D38" s="17">
        <v>1</v>
      </c>
      <c r="E38" s="31">
        <v>0.19</v>
      </c>
      <c r="F38" s="18">
        <v>39742.36974789916</v>
      </c>
      <c r="G38" s="67">
        <f t="shared" si="3"/>
        <v>7551.0502521008402</v>
      </c>
      <c r="H38" s="67">
        <f t="shared" si="4"/>
        <v>47293.42</v>
      </c>
      <c r="I38" s="49">
        <v>39800</v>
      </c>
      <c r="J38" s="67">
        <f t="shared" si="5"/>
        <v>7562</v>
      </c>
      <c r="K38" s="67">
        <f t="shared" si="6"/>
        <v>47362</v>
      </c>
      <c r="L38" s="67">
        <f t="shared" si="7"/>
        <v>39771</v>
      </c>
      <c r="M38" s="67">
        <f t="shared" si="0"/>
        <v>7556</v>
      </c>
      <c r="N38" s="68">
        <f t="shared" si="8"/>
        <v>47327</v>
      </c>
      <c r="P38" s="45">
        <f t="shared" si="1"/>
        <v>33396.949367982488</v>
      </c>
      <c r="Q38" s="45">
        <f t="shared" si="2"/>
        <v>6345.4203799166726</v>
      </c>
      <c r="U38" s="18">
        <v>47293.42</v>
      </c>
      <c r="V38" s="19">
        <v>47362</v>
      </c>
    </row>
    <row r="39" spans="1:22" x14ac:dyDescent="0.2">
      <c r="A39" s="17">
        <v>118</v>
      </c>
      <c r="B39" s="20" t="s">
        <v>132</v>
      </c>
      <c r="C39" s="21" t="s">
        <v>8</v>
      </c>
      <c r="D39" s="17">
        <v>1</v>
      </c>
      <c r="E39" s="31">
        <v>0.19</v>
      </c>
      <c r="F39" s="18">
        <v>3334.5042016806724</v>
      </c>
      <c r="G39" s="67">
        <f t="shared" si="3"/>
        <v>633.55579831932778</v>
      </c>
      <c r="H39" s="67">
        <f t="shared" si="4"/>
        <v>3968.0600000000004</v>
      </c>
      <c r="I39" s="49">
        <v>3300</v>
      </c>
      <c r="J39" s="67">
        <f t="shared" si="5"/>
        <v>627</v>
      </c>
      <c r="K39" s="67">
        <f t="shared" si="6"/>
        <v>3927</v>
      </c>
      <c r="L39" s="67">
        <f t="shared" si="7"/>
        <v>3317</v>
      </c>
      <c r="M39" s="67">
        <f t="shared" si="0"/>
        <v>630</v>
      </c>
      <c r="N39" s="68">
        <f t="shared" si="8"/>
        <v>3947</v>
      </c>
      <c r="P39" s="45">
        <f t="shared" si="1"/>
        <v>2802.1043711602292</v>
      </c>
      <c r="Q39" s="45">
        <f t="shared" si="2"/>
        <v>532.39983052044352</v>
      </c>
      <c r="U39" s="18">
        <v>3968.06</v>
      </c>
      <c r="V39" s="19">
        <v>3927</v>
      </c>
    </row>
    <row r="40" spans="1:22" ht="33" x14ac:dyDescent="0.2">
      <c r="A40" s="17">
        <v>119</v>
      </c>
      <c r="B40" s="20" t="s">
        <v>133</v>
      </c>
      <c r="C40" s="21" t="s">
        <v>8</v>
      </c>
      <c r="D40" s="17">
        <v>1</v>
      </c>
      <c r="E40" s="31">
        <v>0.19</v>
      </c>
      <c r="F40" s="18">
        <v>2563.1260504201682</v>
      </c>
      <c r="G40" s="67">
        <f t="shared" si="3"/>
        <v>486.99394957983196</v>
      </c>
      <c r="H40" s="67">
        <f t="shared" si="4"/>
        <v>3050.1200000000003</v>
      </c>
      <c r="I40" s="49">
        <v>2500</v>
      </c>
      <c r="J40" s="67">
        <f t="shared" si="5"/>
        <v>475</v>
      </c>
      <c r="K40" s="67">
        <f t="shared" si="6"/>
        <v>2975</v>
      </c>
      <c r="L40" s="67">
        <f t="shared" si="7"/>
        <v>2532</v>
      </c>
      <c r="M40" s="67">
        <f t="shared" si="0"/>
        <v>481</v>
      </c>
      <c r="N40" s="68">
        <f t="shared" si="8"/>
        <v>3013</v>
      </c>
      <c r="P40" s="45">
        <f t="shared" si="1"/>
        <v>2153.8874373278727</v>
      </c>
      <c r="Q40" s="45">
        <f t="shared" si="2"/>
        <v>409.23861309229579</v>
      </c>
      <c r="U40" s="18">
        <v>3050.12</v>
      </c>
      <c r="V40" s="19">
        <v>2975</v>
      </c>
    </row>
    <row r="41" spans="1:22" ht="49.5" x14ac:dyDescent="0.2">
      <c r="A41" s="17">
        <v>120</v>
      </c>
      <c r="B41" s="20" t="s">
        <v>134</v>
      </c>
      <c r="C41" s="21" t="s">
        <v>8</v>
      </c>
      <c r="D41" s="17">
        <v>1</v>
      </c>
      <c r="E41" s="31">
        <v>0.19</v>
      </c>
      <c r="F41" s="18">
        <v>2563.1260504201682</v>
      </c>
      <c r="G41" s="67">
        <f t="shared" si="3"/>
        <v>486.99394957983196</v>
      </c>
      <c r="H41" s="67">
        <f t="shared" si="4"/>
        <v>3050.1200000000003</v>
      </c>
      <c r="I41" s="49">
        <v>2500</v>
      </c>
      <c r="J41" s="67">
        <f t="shared" si="5"/>
        <v>475</v>
      </c>
      <c r="K41" s="67">
        <f t="shared" si="6"/>
        <v>2975</v>
      </c>
      <c r="L41" s="67">
        <f t="shared" si="7"/>
        <v>2532</v>
      </c>
      <c r="M41" s="67">
        <f t="shared" si="0"/>
        <v>481</v>
      </c>
      <c r="N41" s="68">
        <f t="shared" si="8"/>
        <v>3013</v>
      </c>
      <c r="P41" s="45">
        <f t="shared" si="1"/>
        <v>2153.8874373278727</v>
      </c>
      <c r="Q41" s="45">
        <f t="shared" si="2"/>
        <v>409.23861309229579</v>
      </c>
      <c r="U41" s="18">
        <v>3050.12</v>
      </c>
      <c r="V41" s="19">
        <v>2975</v>
      </c>
    </row>
    <row r="42" spans="1:22" ht="33" x14ac:dyDescent="0.2">
      <c r="A42" s="17">
        <v>121</v>
      </c>
      <c r="B42" s="20" t="s">
        <v>135</v>
      </c>
      <c r="C42" s="21" t="s">
        <v>8</v>
      </c>
      <c r="D42" s="17">
        <v>1</v>
      </c>
      <c r="E42" s="31">
        <v>0.19</v>
      </c>
      <c r="F42" s="18">
        <v>1775.2521008403364</v>
      </c>
      <c r="G42" s="67">
        <f t="shared" si="3"/>
        <v>337.29789915966393</v>
      </c>
      <c r="H42" s="67">
        <f t="shared" si="4"/>
        <v>2112.5500000000002</v>
      </c>
      <c r="I42" s="49">
        <v>1700</v>
      </c>
      <c r="J42" s="67">
        <f t="shared" si="5"/>
        <v>323</v>
      </c>
      <c r="K42" s="67">
        <f t="shared" si="6"/>
        <v>2023</v>
      </c>
      <c r="L42" s="67">
        <f t="shared" si="7"/>
        <v>1738</v>
      </c>
      <c r="M42" s="67">
        <f t="shared" si="0"/>
        <v>330</v>
      </c>
      <c r="N42" s="68">
        <f t="shared" si="8"/>
        <v>2068</v>
      </c>
      <c r="P42" s="45">
        <f t="shared" si="1"/>
        <v>1491.8084881011232</v>
      </c>
      <c r="Q42" s="45">
        <f t="shared" si="2"/>
        <v>283.44361273921339</v>
      </c>
      <c r="U42" s="18">
        <v>2112.5500000000002</v>
      </c>
      <c r="V42" s="19">
        <v>2023</v>
      </c>
    </row>
    <row r="43" spans="1:22" ht="33" x14ac:dyDescent="0.2">
      <c r="A43" s="17">
        <v>122</v>
      </c>
      <c r="B43" s="20" t="s">
        <v>136</v>
      </c>
      <c r="C43" s="21" t="s">
        <v>8</v>
      </c>
      <c r="D43" s="17">
        <v>1</v>
      </c>
      <c r="E43" s="31">
        <v>0.19</v>
      </c>
      <c r="F43" s="18">
        <v>884.32773109243692</v>
      </c>
      <c r="G43" s="67">
        <f t="shared" si="3"/>
        <v>168.02226890756302</v>
      </c>
      <c r="H43" s="67">
        <f t="shared" si="4"/>
        <v>1052.3499999999999</v>
      </c>
      <c r="I43" s="49">
        <v>800</v>
      </c>
      <c r="J43" s="67">
        <f t="shared" si="5"/>
        <v>152</v>
      </c>
      <c r="K43" s="67">
        <f t="shared" si="6"/>
        <v>952</v>
      </c>
      <c r="L43" s="67">
        <f t="shared" si="7"/>
        <v>842</v>
      </c>
      <c r="M43" s="67">
        <f t="shared" si="0"/>
        <v>160</v>
      </c>
      <c r="N43" s="68">
        <f t="shared" si="8"/>
        <v>1002</v>
      </c>
      <c r="P43" s="45">
        <f t="shared" si="1"/>
        <v>743.13254713650167</v>
      </c>
      <c r="Q43" s="45">
        <f t="shared" si="2"/>
        <v>141.19518395593531</v>
      </c>
      <c r="U43" s="18">
        <v>1052.3499999999999</v>
      </c>
      <c r="V43" s="19">
        <v>952</v>
      </c>
    </row>
    <row r="44" spans="1:22" ht="49.5" x14ac:dyDescent="0.2">
      <c r="A44" s="17">
        <v>123</v>
      </c>
      <c r="B44" s="20" t="s">
        <v>137</v>
      </c>
      <c r="C44" s="21" t="s">
        <v>8</v>
      </c>
      <c r="D44" s="17">
        <v>1</v>
      </c>
      <c r="E44" s="31">
        <v>0.19</v>
      </c>
      <c r="F44" s="18">
        <v>1721.6302521008402</v>
      </c>
      <c r="G44" s="67">
        <f t="shared" si="3"/>
        <v>327.10974789915963</v>
      </c>
      <c r="H44" s="67">
        <f t="shared" si="4"/>
        <v>2048.7399999999998</v>
      </c>
      <c r="I44" s="49">
        <v>1600</v>
      </c>
      <c r="J44" s="67">
        <f t="shared" si="5"/>
        <v>304</v>
      </c>
      <c r="K44" s="67">
        <f t="shared" si="6"/>
        <v>1904</v>
      </c>
      <c r="L44" s="67">
        <f t="shared" si="7"/>
        <v>1661</v>
      </c>
      <c r="M44" s="67">
        <f t="shared" si="0"/>
        <v>316</v>
      </c>
      <c r="N44" s="68">
        <f t="shared" si="8"/>
        <v>1977</v>
      </c>
      <c r="P44" s="45">
        <f t="shared" si="1"/>
        <v>1446.7481110091094</v>
      </c>
      <c r="Q44" s="45">
        <f t="shared" si="2"/>
        <v>274.88214109173077</v>
      </c>
      <c r="U44" s="18">
        <v>2048.7399999999998</v>
      </c>
      <c r="V44" s="19">
        <v>1904</v>
      </c>
    </row>
    <row r="45" spans="1:22" ht="82.5" x14ac:dyDescent="0.2">
      <c r="A45" s="17">
        <v>124</v>
      </c>
      <c r="B45" s="20" t="s">
        <v>138</v>
      </c>
      <c r="C45" s="21" t="s">
        <v>8</v>
      </c>
      <c r="D45" s="17">
        <v>1</v>
      </c>
      <c r="E45" s="31">
        <v>0.19</v>
      </c>
      <c r="F45" s="18">
        <v>927.56302521008399</v>
      </c>
      <c r="G45" s="67">
        <f t="shared" si="3"/>
        <v>176.23697478991596</v>
      </c>
      <c r="H45" s="67">
        <f t="shared" si="4"/>
        <v>1103.8</v>
      </c>
      <c r="I45" s="49">
        <v>800</v>
      </c>
      <c r="J45" s="67">
        <f t="shared" si="5"/>
        <v>152</v>
      </c>
      <c r="K45" s="67">
        <f t="shared" si="6"/>
        <v>952</v>
      </c>
      <c r="L45" s="67">
        <f t="shared" si="7"/>
        <v>864</v>
      </c>
      <c r="M45" s="67">
        <f t="shared" si="0"/>
        <v>164</v>
      </c>
      <c r="N45" s="68">
        <f t="shared" si="8"/>
        <v>1028</v>
      </c>
      <c r="P45" s="45">
        <f t="shared" si="1"/>
        <v>779.46472706729753</v>
      </c>
      <c r="Q45" s="45">
        <f t="shared" si="2"/>
        <v>148.09829814278655</v>
      </c>
      <c r="U45" s="18">
        <v>1103.8</v>
      </c>
      <c r="V45" s="19">
        <v>952</v>
      </c>
    </row>
    <row r="46" spans="1:22" ht="82.5" x14ac:dyDescent="0.2">
      <c r="A46" s="17">
        <v>125</v>
      </c>
      <c r="B46" s="20" t="s">
        <v>139</v>
      </c>
      <c r="C46" s="21" t="s">
        <v>8</v>
      </c>
      <c r="D46" s="17">
        <v>1</v>
      </c>
      <c r="E46" s="31">
        <v>0.19</v>
      </c>
      <c r="F46" s="18">
        <v>148065.42857142858</v>
      </c>
      <c r="G46" s="67">
        <f t="shared" si="3"/>
        <v>28132.431428571432</v>
      </c>
      <c r="H46" s="67">
        <f t="shared" si="4"/>
        <v>176197.86000000002</v>
      </c>
      <c r="I46" s="49">
        <v>148000</v>
      </c>
      <c r="J46" s="67">
        <f t="shared" si="5"/>
        <v>28120</v>
      </c>
      <c r="K46" s="67">
        <f t="shared" si="6"/>
        <v>176120</v>
      </c>
      <c r="L46" s="67">
        <f t="shared" si="7"/>
        <v>148033</v>
      </c>
      <c r="M46" s="67">
        <f t="shared" si="0"/>
        <v>28126</v>
      </c>
      <c r="N46" s="68">
        <f t="shared" si="8"/>
        <v>176159</v>
      </c>
      <c r="P46" s="45">
        <f t="shared" si="1"/>
        <v>124424.7298919568</v>
      </c>
      <c r="Q46" s="45">
        <f t="shared" si="2"/>
        <v>23640.698679471792</v>
      </c>
      <c r="U46" s="18">
        <v>176197.86</v>
      </c>
      <c r="V46" s="19">
        <v>176120</v>
      </c>
    </row>
    <row r="47" spans="1:22" ht="49.5" x14ac:dyDescent="0.2">
      <c r="A47" s="17">
        <v>126</v>
      </c>
      <c r="B47" s="20" t="s">
        <v>140</v>
      </c>
      <c r="C47" s="21" t="s">
        <v>8</v>
      </c>
      <c r="D47" s="17">
        <v>1</v>
      </c>
      <c r="E47" s="31">
        <v>0.19</v>
      </c>
      <c r="F47" s="18">
        <v>25307.546218487394</v>
      </c>
      <c r="G47" s="67">
        <f t="shared" si="3"/>
        <v>4808.4337815126046</v>
      </c>
      <c r="H47" s="67">
        <f t="shared" si="4"/>
        <v>30115.98</v>
      </c>
      <c r="I47" s="49">
        <v>25100</v>
      </c>
      <c r="J47" s="67">
        <f t="shared" si="5"/>
        <v>4769</v>
      </c>
      <c r="K47" s="67">
        <f t="shared" si="6"/>
        <v>29869</v>
      </c>
      <c r="L47" s="67">
        <f t="shared" si="7"/>
        <v>25204</v>
      </c>
      <c r="M47" s="67">
        <f t="shared" si="0"/>
        <v>4789</v>
      </c>
      <c r="N47" s="68">
        <f t="shared" si="8"/>
        <v>29993</v>
      </c>
      <c r="P47" s="45">
        <f t="shared" si="1"/>
        <v>21266.845561754115</v>
      </c>
      <c r="Q47" s="45">
        <f t="shared" si="2"/>
        <v>4040.7006567332819</v>
      </c>
      <c r="U47" s="18">
        <v>30115.98</v>
      </c>
      <c r="V47" s="19">
        <v>29869</v>
      </c>
    </row>
    <row r="48" spans="1:22" ht="99" x14ac:dyDescent="0.2">
      <c r="A48" s="17">
        <v>127</v>
      </c>
      <c r="B48" s="20" t="s">
        <v>141</v>
      </c>
      <c r="C48" s="21" t="s">
        <v>8</v>
      </c>
      <c r="D48" s="17">
        <v>1</v>
      </c>
      <c r="E48" s="31">
        <v>0.19</v>
      </c>
      <c r="F48" s="18">
        <v>1034.8067226890757</v>
      </c>
      <c r="G48" s="67">
        <f t="shared" si="3"/>
        <v>196.61327731092439</v>
      </c>
      <c r="H48" s="67">
        <f t="shared" si="4"/>
        <v>1231.42</v>
      </c>
      <c r="I48" s="49">
        <v>900</v>
      </c>
      <c r="J48" s="67">
        <f t="shared" si="5"/>
        <v>171</v>
      </c>
      <c r="K48" s="67">
        <f t="shared" si="6"/>
        <v>1071</v>
      </c>
      <c r="L48" s="67">
        <f t="shared" si="7"/>
        <v>967</v>
      </c>
      <c r="M48" s="67">
        <f t="shared" si="0"/>
        <v>184</v>
      </c>
      <c r="N48" s="68">
        <f t="shared" si="8"/>
        <v>1151</v>
      </c>
      <c r="P48" s="45">
        <f t="shared" si="1"/>
        <v>869.58548125132415</v>
      </c>
      <c r="Q48" s="45">
        <f t="shared" si="2"/>
        <v>165.22124143775159</v>
      </c>
      <c r="U48" s="18">
        <v>1231.42</v>
      </c>
      <c r="V48" s="19">
        <v>1071</v>
      </c>
    </row>
    <row r="49" spans="1:22" ht="99" x14ac:dyDescent="0.2">
      <c r="A49" s="17">
        <v>128</v>
      </c>
      <c r="B49" s="20" t="s">
        <v>142</v>
      </c>
      <c r="C49" s="21" t="s">
        <v>8</v>
      </c>
      <c r="D49" s="17">
        <v>1</v>
      </c>
      <c r="E49" s="31">
        <v>0.19</v>
      </c>
      <c r="F49" s="18">
        <v>1128.6218487394958</v>
      </c>
      <c r="G49" s="67">
        <f t="shared" si="3"/>
        <v>214.43815126050421</v>
      </c>
      <c r="H49" s="67">
        <f t="shared" si="4"/>
        <v>1343.06</v>
      </c>
      <c r="I49" s="49">
        <v>1000</v>
      </c>
      <c r="J49" s="67">
        <f t="shared" si="5"/>
        <v>190</v>
      </c>
      <c r="K49" s="67">
        <f t="shared" si="6"/>
        <v>1190</v>
      </c>
      <c r="L49" s="67">
        <f t="shared" si="7"/>
        <v>1064</v>
      </c>
      <c r="M49" s="67">
        <f t="shared" si="0"/>
        <v>202</v>
      </c>
      <c r="N49" s="68">
        <f t="shared" si="8"/>
        <v>1266</v>
      </c>
      <c r="P49" s="45">
        <f t="shared" si="1"/>
        <v>948.42172162982843</v>
      </c>
      <c r="Q49" s="45">
        <f t="shared" si="2"/>
        <v>180.20012710966739</v>
      </c>
      <c r="U49" s="18">
        <v>1343.06</v>
      </c>
      <c r="V49" s="19">
        <v>1190</v>
      </c>
    </row>
    <row r="50" spans="1:22" ht="99" x14ac:dyDescent="0.2">
      <c r="A50" s="17">
        <v>129</v>
      </c>
      <c r="B50" s="20" t="s">
        <v>143</v>
      </c>
      <c r="C50" s="21" t="s">
        <v>8</v>
      </c>
      <c r="D50" s="17">
        <v>1</v>
      </c>
      <c r="E50" s="31">
        <v>0.19</v>
      </c>
      <c r="F50" s="18">
        <v>1253.033613445378</v>
      </c>
      <c r="G50" s="67">
        <f t="shared" si="3"/>
        <v>238.07638655462182</v>
      </c>
      <c r="H50" s="67">
        <f t="shared" si="4"/>
        <v>1491.11</v>
      </c>
      <c r="I50" s="49">
        <v>1100</v>
      </c>
      <c r="J50" s="67">
        <f t="shared" si="5"/>
        <v>209</v>
      </c>
      <c r="K50" s="67">
        <f t="shared" si="6"/>
        <v>1309</v>
      </c>
      <c r="L50" s="67">
        <f t="shared" si="7"/>
        <v>1177</v>
      </c>
      <c r="M50" s="67">
        <f t="shared" si="0"/>
        <v>224</v>
      </c>
      <c r="N50" s="68">
        <f t="shared" si="8"/>
        <v>1401</v>
      </c>
      <c r="P50" s="45">
        <f t="shared" si="1"/>
        <v>1052.9694230633429</v>
      </c>
      <c r="Q50" s="45">
        <f t="shared" si="2"/>
        <v>200.06419038203515</v>
      </c>
      <c r="U50" s="18">
        <v>1491.11</v>
      </c>
      <c r="V50" s="19">
        <v>1309</v>
      </c>
    </row>
    <row r="51" spans="1:22" ht="66" x14ac:dyDescent="0.2">
      <c r="A51" s="17">
        <v>130</v>
      </c>
      <c r="B51" s="32" t="s">
        <v>190</v>
      </c>
      <c r="C51" s="21" t="s">
        <v>8</v>
      </c>
      <c r="D51" s="17">
        <v>1</v>
      </c>
      <c r="E51" s="31">
        <v>0.19</v>
      </c>
      <c r="F51" s="18">
        <v>16559.252100840335</v>
      </c>
      <c r="G51" s="67">
        <f t="shared" si="3"/>
        <v>3146.2578991596638</v>
      </c>
      <c r="H51" s="67">
        <f t="shared" si="4"/>
        <v>19705.509999999998</v>
      </c>
      <c r="I51" s="49">
        <v>16500</v>
      </c>
      <c r="J51" s="67">
        <f t="shared" si="5"/>
        <v>3135</v>
      </c>
      <c r="K51" s="67">
        <f t="shared" si="6"/>
        <v>19635</v>
      </c>
      <c r="L51" s="67">
        <f t="shared" si="7"/>
        <v>16530</v>
      </c>
      <c r="M51" s="67">
        <f t="shared" si="0"/>
        <v>3141</v>
      </c>
      <c r="N51" s="68">
        <f t="shared" si="8"/>
        <v>19671</v>
      </c>
      <c r="P51" s="45">
        <f t="shared" si="1"/>
        <v>13915.337899865828</v>
      </c>
      <c r="Q51" s="45">
        <f t="shared" si="2"/>
        <v>2643.9142009745074</v>
      </c>
      <c r="U51" s="18">
        <v>19705.509999999998</v>
      </c>
      <c r="V51" s="19">
        <v>19635</v>
      </c>
    </row>
    <row r="52" spans="1:22" ht="82.5" x14ac:dyDescent="0.2">
      <c r="A52" s="17">
        <v>131</v>
      </c>
      <c r="B52" s="20" t="s">
        <v>144</v>
      </c>
      <c r="C52" s="21" t="s">
        <v>8</v>
      </c>
      <c r="D52" s="17">
        <v>1</v>
      </c>
      <c r="E52" s="31">
        <v>0</v>
      </c>
      <c r="F52" s="22">
        <f>+U52</f>
        <v>442.25</v>
      </c>
      <c r="G52" s="67">
        <v>0</v>
      </c>
      <c r="H52" s="67">
        <f t="shared" si="4"/>
        <v>442.25</v>
      </c>
      <c r="I52" s="49">
        <f>+V52</f>
        <v>300</v>
      </c>
      <c r="J52" s="67">
        <v>0</v>
      </c>
      <c r="K52" s="67">
        <f t="shared" si="6"/>
        <v>300</v>
      </c>
      <c r="L52" s="67">
        <f t="shared" si="7"/>
        <v>371</v>
      </c>
      <c r="M52" s="67">
        <v>0</v>
      </c>
      <c r="N52" s="68">
        <f t="shared" si="8"/>
        <v>371</v>
      </c>
      <c r="P52" s="45">
        <f t="shared" si="1"/>
        <v>371.63865546218489</v>
      </c>
      <c r="Q52" s="45">
        <f t="shared" si="2"/>
        <v>70.611344537815128</v>
      </c>
      <c r="U52" s="22">
        <v>442.25</v>
      </c>
      <c r="V52" s="19">
        <v>300</v>
      </c>
    </row>
    <row r="53" spans="1:22" ht="115.5" x14ac:dyDescent="0.2">
      <c r="A53" s="17">
        <v>132</v>
      </c>
      <c r="B53" s="20" t="s">
        <v>145</v>
      </c>
      <c r="C53" s="21" t="s">
        <v>8</v>
      </c>
      <c r="D53" s="17">
        <v>1</v>
      </c>
      <c r="E53" s="31">
        <v>0</v>
      </c>
      <c r="F53" s="22">
        <f>+U53</f>
        <v>460.21</v>
      </c>
      <c r="G53" s="67">
        <v>0</v>
      </c>
      <c r="H53" s="67">
        <f t="shared" si="4"/>
        <v>460.21</v>
      </c>
      <c r="I53" s="49">
        <f>+V53</f>
        <v>400</v>
      </c>
      <c r="J53" s="67">
        <v>0</v>
      </c>
      <c r="K53" s="67">
        <f t="shared" si="6"/>
        <v>400</v>
      </c>
      <c r="L53" s="67">
        <f t="shared" si="7"/>
        <v>430</v>
      </c>
      <c r="M53" s="67">
        <v>0</v>
      </c>
      <c r="N53" s="68">
        <f t="shared" si="8"/>
        <v>430</v>
      </c>
      <c r="P53" s="45">
        <f t="shared" si="1"/>
        <v>386.73109243697479</v>
      </c>
      <c r="Q53" s="45">
        <f t="shared" si="2"/>
        <v>73.478907563025217</v>
      </c>
      <c r="U53" s="22">
        <v>460.21</v>
      </c>
      <c r="V53" s="19">
        <v>400</v>
      </c>
    </row>
    <row r="54" spans="1:22" ht="33" x14ac:dyDescent="0.2">
      <c r="A54" s="17">
        <v>133</v>
      </c>
      <c r="B54" s="20" t="s">
        <v>146</v>
      </c>
      <c r="C54" s="21" t="s">
        <v>8</v>
      </c>
      <c r="D54" s="17">
        <v>1</v>
      </c>
      <c r="E54" s="31">
        <v>0.19</v>
      </c>
      <c r="F54" s="18">
        <v>4506.6638655462193</v>
      </c>
      <c r="G54" s="67">
        <f t="shared" si="3"/>
        <v>856.26613445378166</v>
      </c>
      <c r="H54" s="67">
        <f t="shared" si="4"/>
        <v>5362.9300000000012</v>
      </c>
      <c r="I54" s="49">
        <v>4400</v>
      </c>
      <c r="J54" s="67">
        <f t="shared" si="5"/>
        <v>836</v>
      </c>
      <c r="K54" s="67">
        <f t="shared" si="6"/>
        <v>5236</v>
      </c>
      <c r="L54" s="67">
        <f t="shared" si="7"/>
        <v>4453</v>
      </c>
      <c r="M54" s="67">
        <f t="shared" si="0"/>
        <v>846</v>
      </c>
      <c r="N54" s="68">
        <f t="shared" si="8"/>
        <v>5299</v>
      </c>
      <c r="P54" s="45">
        <f t="shared" si="1"/>
        <v>3787.1124920556467</v>
      </c>
      <c r="Q54" s="45">
        <f t="shared" si="2"/>
        <v>719.55137349057293</v>
      </c>
      <c r="U54" s="18">
        <v>5362.93</v>
      </c>
      <c r="V54" s="19">
        <v>5236</v>
      </c>
    </row>
    <row r="55" spans="1:22" x14ac:dyDescent="0.2">
      <c r="A55" s="17">
        <v>134</v>
      </c>
      <c r="B55" s="20" t="s">
        <v>147</v>
      </c>
      <c r="C55" s="21" t="s">
        <v>8</v>
      </c>
      <c r="D55" s="17">
        <v>1</v>
      </c>
      <c r="E55" s="31">
        <v>0.19</v>
      </c>
      <c r="F55" s="18">
        <v>4429.0336134453783</v>
      </c>
      <c r="G55" s="67">
        <f t="shared" si="3"/>
        <v>841.51638655462193</v>
      </c>
      <c r="H55" s="67">
        <f t="shared" si="4"/>
        <v>5270.55</v>
      </c>
      <c r="I55" s="49">
        <v>4300</v>
      </c>
      <c r="J55" s="67">
        <f t="shared" si="5"/>
        <v>817</v>
      </c>
      <c r="K55" s="67">
        <f t="shared" si="6"/>
        <v>5117</v>
      </c>
      <c r="L55" s="67">
        <f t="shared" si="7"/>
        <v>4365</v>
      </c>
      <c r="M55" s="67">
        <f t="shared" si="0"/>
        <v>829</v>
      </c>
      <c r="N55" s="68">
        <f t="shared" si="8"/>
        <v>5194</v>
      </c>
      <c r="P55" s="45">
        <f t="shared" si="1"/>
        <v>3721.8769860885532</v>
      </c>
      <c r="Q55" s="45">
        <f t="shared" si="2"/>
        <v>707.15662735682508</v>
      </c>
      <c r="U55" s="18">
        <v>5270.55</v>
      </c>
      <c r="V55" s="19">
        <v>5117</v>
      </c>
    </row>
    <row r="56" spans="1:22" ht="49.5" x14ac:dyDescent="0.2">
      <c r="A56" s="17">
        <v>135</v>
      </c>
      <c r="B56" s="20" t="s">
        <v>148</v>
      </c>
      <c r="C56" s="21" t="s">
        <v>8</v>
      </c>
      <c r="D56" s="17">
        <v>1</v>
      </c>
      <c r="E56" s="31">
        <v>0.19</v>
      </c>
      <c r="F56" s="18">
        <v>215416.14285714287</v>
      </c>
      <c r="G56" s="67">
        <f t="shared" si="3"/>
        <v>40929.067142857144</v>
      </c>
      <c r="H56" s="67">
        <f t="shared" si="4"/>
        <v>256345.21000000002</v>
      </c>
      <c r="I56" s="49">
        <v>215200</v>
      </c>
      <c r="J56" s="67">
        <f t="shared" si="5"/>
        <v>40888</v>
      </c>
      <c r="K56" s="67">
        <f t="shared" si="6"/>
        <v>256088</v>
      </c>
      <c r="L56" s="67">
        <f t="shared" si="7"/>
        <v>215308</v>
      </c>
      <c r="M56" s="67">
        <f t="shared" si="0"/>
        <v>40909</v>
      </c>
      <c r="N56" s="68">
        <f t="shared" si="8"/>
        <v>256217</v>
      </c>
      <c r="P56" s="45">
        <f t="shared" si="1"/>
        <v>181021.96878751501</v>
      </c>
      <c r="Q56" s="45">
        <f t="shared" si="2"/>
        <v>34394.17406962785</v>
      </c>
      <c r="U56" s="18">
        <v>256345.21</v>
      </c>
      <c r="V56" s="19">
        <v>256088</v>
      </c>
    </row>
    <row r="57" spans="1:22" x14ac:dyDescent="0.2">
      <c r="A57" s="17">
        <v>136</v>
      </c>
      <c r="B57" s="20" t="s">
        <v>149</v>
      </c>
      <c r="C57" s="21" t="s">
        <v>8</v>
      </c>
      <c r="D57" s="17">
        <v>1</v>
      </c>
      <c r="E57" s="31">
        <v>0.19</v>
      </c>
      <c r="F57" s="18">
        <v>3080.6470588235293</v>
      </c>
      <c r="G57" s="67">
        <f t="shared" si="3"/>
        <v>585.32294117647052</v>
      </c>
      <c r="H57" s="67">
        <f t="shared" si="4"/>
        <v>3665.97</v>
      </c>
      <c r="I57" s="49">
        <v>3000</v>
      </c>
      <c r="J57" s="67">
        <f t="shared" si="5"/>
        <v>570</v>
      </c>
      <c r="K57" s="67">
        <f t="shared" si="6"/>
        <v>3570</v>
      </c>
      <c r="L57" s="67">
        <f t="shared" si="7"/>
        <v>3040</v>
      </c>
      <c r="M57" s="67">
        <f t="shared" si="0"/>
        <v>578</v>
      </c>
      <c r="N57" s="68">
        <f t="shared" si="8"/>
        <v>3618</v>
      </c>
      <c r="P57" s="45">
        <f t="shared" si="1"/>
        <v>2588.7790410281759</v>
      </c>
      <c r="Q57" s="45">
        <f t="shared" si="2"/>
        <v>491.86801779535341</v>
      </c>
      <c r="U57" s="18">
        <v>3665.97</v>
      </c>
      <c r="V57" s="19">
        <v>3570</v>
      </c>
    </row>
    <row r="58" spans="1:22" ht="33" x14ac:dyDescent="0.2">
      <c r="A58" s="17">
        <v>137</v>
      </c>
      <c r="B58" s="20" t="s">
        <v>150</v>
      </c>
      <c r="C58" s="21" t="s">
        <v>8</v>
      </c>
      <c r="D58" s="17">
        <v>1</v>
      </c>
      <c r="E58" s="31">
        <v>0.19</v>
      </c>
      <c r="F58" s="18">
        <v>7133.2100840336143</v>
      </c>
      <c r="G58" s="67">
        <f t="shared" si="3"/>
        <v>1355.3099159663868</v>
      </c>
      <c r="H58" s="67">
        <f t="shared" si="4"/>
        <v>8488.52</v>
      </c>
      <c r="I58" s="49">
        <v>7000</v>
      </c>
      <c r="J58" s="67">
        <f t="shared" si="5"/>
        <v>1330</v>
      </c>
      <c r="K58" s="67">
        <f t="shared" si="6"/>
        <v>8330</v>
      </c>
      <c r="L58" s="67">
        <f t="shared" si="7"/>
        <v>7067</v>
      </c>
      <c r="M58" s="67">
        <f t="shared" si="0"/>
        <v>1343</v>
      </c>
      <c r="N58" s="68">
        <f t="shared" si="8"/>
        <v>8410</v>
      </c>
      <c r="P58" s="45">
        <f t="shared" si="1"/>
        <v>5994.2941882635414</v>
      </c>
      <c r="Q58" s="45">
        <f t="shared" si="2"/>
        <v>1138.9158957700729</v>
      </c>
      <c r="U58" s="18">
        <v>8488.52</v>
      </c>
      <c r="V58" s="19">
        <v>8330</v>
      </c>
    </row>
    <row r="59" spans="1:22" ht="49.5" x14ac:dyDescent="0.2">
      <c r="A59" s="17">
        <v>138</v>
      </c>
      <c r="B59" s="20" t="s">
        <v>151</v>
      </c>
      <c r="C59" s="21" t="s">
        <v>8</v>
      </c>
      <c r="D59" s="17">
        <v>1</v>
      </c>
      <c r="E59" s="31">
        <v>0.19</v>
      </c>
      <c r="F59" s="18">
        <v>7952.4369747899163</v>
      </c>
      <c r="G59" s="67">
        <f t="shared" si="3"/>
        <v>1510.9630252100842</v>
      </c>
      <c r="H59" s="67">
        <f t="shared" si="4"/>
        <v>9463.4000000000015</v>
      </c>
      <c r="I59" s="49">
        <v>7900</v>
      </c>
      <c r="J59" s="67">
        <f t="shared" si="5"/>
        <v>1501</v>
      </c>
      <c r="K59" s="67">
        <f t="shared" si="6"/>
        <v>9401</v>
      </c>
      <c r="L59" s="67">
        <f t="shared" si="7"/>
        <v>7926</v>
      </c>
      <c r="M59" s="67">
        <f t="shared" si="0"/>
        <v>1506</v>
      </c>
      <c r="N59" s="68">
        <f t="shared" si="8"/>
        <v>9432</v>
      </c>
      <c r="P59" s="45">
        <f t="shared" si="1"/>
        <v>6682.7201468822832</v>
      </c>
      <c r="Q59" s="45">
        <f t="shared" si="2"/>
        <v>1269.7168279076338</v>
      </c>
      <c r="U59" s="18">
        <v>9463.4</v>
      </c>
      <c r="V59" s="19">
        <v>9401</v>
      </c>
    </row>
    <row r="60" spans="1:22" ht="33" x14ac:dyDescent="0.2">
      <c r="A60" s="17">
        <v>139</v>
      </c>
      <c r="B60" s="20" t="s">
        <v>152</v>
      </c>
      <c r="C60" s="21" t="s">
        <v>8</v>
      </c>
      <c r="D60" s="17">
        <v>1</v>
      </c>
      <c r="E60" s="31">
        <v>0.19</v>
      </c>
      <c r="F60" s="18">
        <v>7301.1008403361348</v>
      </c>
      <c r="G60" s="67">
        <f t="shared" si="3"/>
        <v>1387.2091596638656</v>
      </c>
      <c r="H60" s="67">
        <f t="shared" si="4"/>
        <v>8688.3100000000013</v>
      </c>
      <c r="I60" s="49">
        <v>7200</v>
      </c>
      <c r="J60" s="67">
        <f t="shared" si="5"/>
        <v>1368</v>
      </c>
      <c r="K60" s="67">
        <f t="shared" si="6"/>
        <v>8568</v>
      </c>
      <c r="L60" s="67">
        <f t="shared" si="7"/>
        <v>7251</v>
      </c>
      <c r="M60" s="67">
        <f t="shared" si="0"/>
        <v>1378</v>
      </c>
      <c r="N60" s="68">
        <f t="shared" si="8"/>
        <v>8629</v>
      </c>
      <c r="P60" s="45">
        <f t="shared" si="1"/>
        <v>6135.378857425324</v>
      </c>
      <c r="Q60" s="45">
        <f t="shared" si="2"/>
        <v>1165.7219829108117</v>
      </c>
      <c r="U60" s="18">
        <v>8688.31</v>
      </c>
      <c r="V60" s="19">
        <v>8568</v>
      </c>
    </row>
    <row r="61" spans="1:22" x14ac:dyDescent="0.2">
      <c r="A61" s="17">
        <v>140</v>
      </c>
      <c r="B61" s="20" t="s">
        <v>153</v>
      </c>
      <c r="C61" s="21" t="s">
        <v>8</v>
      </c>
      <c r="D61" s="17">
        <v>1</v>
      </c>
      <c r="E61" s="31">
        <v>0.19</v>
      </c>
      <c r="F61" s="18">
        <v>354569.51260504202</v>
      </c>
      <c r="G61" s="67">
        <f t="shared" si="3"/>
        <v>67368.207394957979</v>
      </c>
      <c r="H61" s="67">
        <f t="shared" si="4"/>
        <v>421937.72</v>
      </c>
      <c r="I61" s="49">
        <v>355700</v>
      </c>
      <c r="J61" s="67">
        <f t="shared" si="5"/>
        <v>67583</v>
      </c>
      <c r="K61" s="67">
        <f t="shared" si="6"/>
        <v>423283</v>
      </c>
      <c r="L61" s="67">
        <f t="shared" si="7"/>
        <v>355135</v>
      </c>
      <c r="M61" s="67">
        <f t="shared" si="0"/>
        <v>67476</v>
      </c>
      <c r="N61" s="68">
        <f t="shared" si="8"/>
        <v>422611</v>
      </c>
      <c r="P61" s="45">
        <f t="shared" si="1"/>
        <v>297957.57361768238</v>
      </c>
      <c r="Q61" s="45">
        <f t="shared" si="2"/>
        <v>56611.938987359652</v>
      </c>
      <c r="U61" s="18">
        <v>421937.72</v>
      </c>
      <c r="V61" s="19">
        <v>423283</v>
      </c>
    </row>
    <row r="62" spans="1:22" ht="49.5" x14ac:dyDescent="0.2">
      <c r="A62" s="17">
        <v>141</v>
      </c>
      <c r="B62" s="20" t="s">
        <v>154</v>
      </c>
      <c r="C62" s="21" t="s">
        <v>8</v>
      </c>
      <c r="D62" s="17">
        <v>1</v>
      </c>
      <c r="E62" s="31">
        <v>0.19</v>
      </c>
      <c r="F62" s="18">
        <v>99838.050420168074</v>
      </c>
      <c r="G62" s="67">
        <f t="shared" si="3"/>
        <v>18969.229579831936</v>
      </c>
      <c r="H62" s="67">
        <f t="shared" si="4"/>
        <v>118807.28000000001</v>
      </c>
      <c r="I62" s="49">
        <v>99600</v>
      </c>
      <c r="J62" s="67">
        <f t="shared" si="5"/>
        <v>18924</v>
      </c>
      <c r="K62" s="67">
        <f t="shared" si="6"/>
        <v>118524</v>
      </c>
      <c r="L62" s="67">
        <f t="shared" si="7"/>
        <v>99719</v>
      </c>
      <c r="M62" s="67">
        <f t="shared" si="0"/>
        <v>18947</v>
      </c>
      <c r="N62" s="68">
        <f t="shared" si="8"/>
        <v>118666</v>
      </c>
      <c r="P62" s="45">
        <f t="shared" si="1"/>
        <v>83897.521361485778</v>
      </c>
      <c r="Q62" s="45">
        <f t="shared" si="2"/>
        <v>15940.529058682298</v>
      </c>
      <c r="U62" s="18">
        <v>118807.28</v>
      </c>
      <c r="V62" s="19">
        <v>118524</v>
      </c>
    </row>
    <row r="63" spans="1:22" ht="49.5" x14ac:dyDescent="0.2">
      <c r="A63" s="17">
        <v>142</v>
      </c>
      <c r="B63" s="20" t="s">
        <v>155</v>
      </c>
      <c r="C63" s="21" t="s">
        <v>8</v>
      </c>
      <c r="D63" s="17">
        <v>1</v>
      </c>
      <c r="E63" s="31">
        <v>0.19</v>
      </c>
      <c r="F63" s="18">
        <v>87032.831932773115</v>
      </c>
      <c r="G63" s="67">
        <f t="shared" si="3"/>
        <v>16536.238067226892</v>
      </c>
      <c r="H63" s="67">
        <f t="shared" si="4"/>
        <v>103569.07</v>
      </c>
      <c r="I63" s="49">
        <v>86500</v>
      </c>
      <c r="J63" s="67">
        <f t="shared" si="5"/>
        <v>16435</v>
      </c>
      <c r="K63" s="67">
        <f t="shared" si="6"/>
        <v>102935</v>
      </c>
      <c r="L63" s="67">
        <f t="shared" si="7"/>
        <v>86766</v>
      </c>
      <c r="M63" s="67">
        <f t="shared" si="0"/>
        <v>16486</v>
      </c>
      <c r="N63" s="68">
        <f t="shared" si="8"/>
        <v>103252</v>
      </c>
      <c r="P63" s="45">
        <f t="shared" si="1"/>
        <v>73136.833556952202</v>
      </c>
      <c r="Q63" s="45">
        <f t="shared" si="2"/>
        <v>13895.998375820918</v>
      </c>
      <c r="U63" s="18">
        <v>103569.07</v>
      </c>
      <c r="V63" s="19">
        <v>102935</v>
      </c>
    </row>
    <row r="64" spans="1:22" ht="82.5" x14ac:dyDescent="0.2">
      <c r="A64" s="17">
        <v>143</v>
      </c>
      <c r="B64" s="32" t="s">
        <v>191</v>
      </c>
      <c r="C64" s="21" t="s">
        <v>8</v>
      </c>
      <c r="D64" s="17">
        <v>1</v>
      </c>
      <c r="E64" s="31">
        <v>0.19</v>
      </c>
      <c r="F64" s="18">
        <v>59874.142857142855</v>
      </c>
      <c r="G64" s="67">
        <f t="shared" si="3"/>
        <v>11376.087142857143</v>
      </c>
      <c r="H64" s="67">
        <f t="shared" si="4"/>
        <v>71250.23</v>
      </c>
      <c r="I64" s="49">
        <v>59800</v>
      </c>
      <c r="J64" s="67">
        <f t="shared" si="5"/>
        <v>11362</v>
      </c>
      <c r="K64" s="67">
        <f t="shared" si="6"/>
        <v>71162</v>
      </c>
      <c r="L64" s="67">
        <f t="shared" si="7"/>
        <v>59837</v>
      </c>
      <c r="M64" s="67">
        <f t="shared" si="0"/>
        <v>11369</v>
      </c>
      <c r="N64" s="68">
        <f t="shared" si="8"/>
        <v>71206</v>
      </c>
      <c r="P64" s="45">
        <f t="shared" si="1"/>
        <v>50314.405762304923</v>
      </c>
      <c r="Q64" s="45">
        <f t="shared" si="2"/>
        <v>9559.7370948379357</v>
      </c>
      <c r="U64" s="18">
        <v>71250.23</v>
      </c>
      <c r="V64" s="19">
        <v>71162</v>
      </c>
    </row>
    <row r="65" spans="1:22" ht="33" x14ac:dyDescent="0.2">
      <c r="A65" s="17">
        <v>144</v>
      </c>
      <c r="B65" s="20" t="s">
        <v>156</v>
      </c>
      <c r="C65" s="21" t="s">
        <v>8</v>
      </c>
      <c r="D65" s="17">
        <v>1</v>
      </c>
      <c r="E65" s="31">
        <v>0.19</v>
      </c>
      <c r="F65" s="18">
        <v>11382.420168067227</v>
      </c>
      <c r="G65" s="67">
        <f t="shared" si="3"/>
        <v>2162.6598319327732</v>
      </c>
      <c r="H65" s="67">
        <f t="shared" si="4"/>
        <v>13545.08</v>
      </c>
      <c r="I65" s="49">
        <v>11300</v>
      </c>
      <c r="J65" s="67">
        <f t="shared" si="5"/>
        <v>2147</v>
      </c>
      <c r="K65" s="67">
        <f t="shared" si="6"/>
        <v>13447</v>
      </c>
      <c r="L65" s="67">
        <f t="shared" si="7"/>
        <v>11341</v>
      </c>
      <c r="M65" s="67">
        <f t="shared" si="0"/>
        <v>2155</v>
      </c>
      <c r="N65" s="68">
        <f t="shared" si="8"/>
        <v>13496</v>
      </c>
      <c r="P65" s="45">
        <f t="shared" si="1"/>
        <v>9565.0589647623765</v>
      </c>
      <c r="Q65" s="45">
        <f t="shared" si="2"/>
        <v>1817.3612033048516</v>
      </c>
      <c r="U65" s="18">
        <v>13545.08</v>
      </c>
      <c r="V65" s="19">
        <v>13447</v>
      </c>
    </row>
    <row r="66" spans="1:22" ht="99" x14ac:dyDescent="0.2">
      <c r="A66" s="17">
        <v>145</v>
      </c>
      <c r="B66" s="20" t="s">
        <v>157</v>
      </c>
      <c r="C66" s="21" t="s">
        <v>8</v>
      </c>
      <c r="D66" s="17">
        <v>1</v>
      </c>
      <c r="E66" s="31">
        <v>0.19</v>
      </c>
      <c r="F66" s="18">
        <v>63372.226890756305</v>
      </c>
      <c r="G66" s="67">
        <f t="shared" si="3"/>
        <v>12040.723109243698</v>
      </c>
      <c r="H66" s="67">
        <f t="shared" si="4"/>
        <v>75412.95</v>
      </c>
      <c r="I66" s="49">
        <v>63000</v>
      </c>
      <c r="J66" s="67">
        <f t="shared" si="5"/>
        <v>11970</v>
      </c>
      <c r="K66" s="67">
        <f t="shared" si="6"/>
        <v>74970</v>
      </c>
      <c r="L66" s="67">
        <f t="shared" si="7"/>
        <v>63186</v>
      </c>
      <c r="M66" s="67">
        <f t="shared" si="0"/>
        <v>12005</v>
      </c>
      <c r="N66" s="68">
        <f t="shared" si="8"/>
        <v>75191</v>
      </c>
      <c r="P66" s="45">
        <f t="shared" si="1"/>
        <v>53253.972177106138</v>
      </c>
      <c r="Q66" s="45">
        <f t="shared" si="2"/>
        <v>10118.254713650167</v>
      </c>
      <c r="U66" s="18">
        <v>75412.95</v>
      </c>
      <c r="V66" s="19">
        <v>74970</v>
      </c>
    </row>
    <row r="67" spans="1:22" ht="33" x14ac:dyDescent="0.2">
      <c r="A67" s="17">
        <v>146</v>
      </c>
      <c r="B67" s="20" t="s">
        <v>158</v>
      </c>
      <c r="C67" s="21" t="s">
        <v>8</v>
      </c>
      <c r="D67" s="17">
        <v>1</v>
      </c>
      <c r="E67" s="31">
        <v>0.19</v>
      </c>
      <c r="F67" s="18">
        <v>1288.6974789915967</v>
      </c>
      <c r="G67" s="67">
        <f t="shared" si="3"/>
        <v>244.85252100840336</v>
      </c>
      <c r="H67" s="67">
        <f t="shared" si="4"/>
        <v>1533.55</v>
      </c>
      <c r="I67" s="49">
        <v>1200</v>
      </c>
      <c r="J67" s="67">
        <f t="shared" si="5"/>
        <v>228</v>
      </c>
      <c r="K67" s="67">
        <f t="shared" si="6"/>
        <v>1428</v>
      </c>
      <c r="L67" s="67">
        <f t="shared" si="7"/>
        <v>1244</v>
      </c>
      <c r="M67" s="67">
        <f t="shared" si="0"/>
        <v>236</v>
      </c>
      <c r="N67" s="68">
        <f t="shared" si="8"/>
        <v>1480</v>
      </c>
      <c r="P67" s="45">
        <f t="shared" si="1"/>
        <v>1082.9390579761316</v>
      </c>
      <c r="Q67" s="45">
        <f t="shared" si="2"/>
        <v>205.75842101546502</v>
      </c>
      <c r="U67" s="18">
        <v>1533.55</v>
      </c>
      <c r="V67" s="19">
        <v>1428</v>
      </c>
    </row>
    <row r="68" spans="1:22" x14ac:dyDescent="0.2">
      <c r="A68" s="17">
        <v>147</v>
      </c>
      <c r="B68" s="20" t="s">
        <v>159</v>
      </c>
      <c r="C68" s="21" t="s">
        <v>8</v>
      </c>
      <c r="D68" s="17">
        <v>1</v>
      </c>
      <c r="E68" s="31">
        <v>0.19</v>
      </c>
      <c r="F68" s="18">
        <v>856.57983193277323</v>
      </c>
      <c r="G68" s="67">
        <f t="shared" si="3"/>
        <v>162.75016806722692</v>
      </c>
      <c r="H68" s="67">
        <f t="shared" si="4"/>
        <v>1019.3300000000002</v>
      </c>
      <c r="I68" s="49">
        <v>800</v>
      </c>
      <c r="J68" s="67">
        <f t="shared" si="5"/>
        <v>152</v>
      </c>
      <c r="K68" s="67">
        <f t="shared" si="6"/>
        <v>952</v>
      </c>
      <c r="L68" s="67">
        <f t="shared" si="7"/>
        <v>828</v>
      </c>
      <c r="M68" s="67">
        <f t="shared" si="0"/>
        <v>157</v>
      </c>
      <c r="N68" s="68">
        <f t="shared" si="8"/>
        <v>985</v>
      </c>
      <c r="P68" s="45">
        <f t="shared" si="1"/>
        <v>719.81498481745655</v>
      </c>
      <c r="Q68" s="45">
        <f t="shared" si="2"/>
        <v>136.76484711531674</v>
      </c>
      <c r="U68" s="18">
        <v>1019.33</v>
      </c>
      <c r="V68" s="19">
        <v>952</v>
      </c>
    </row>
    <row r="69" spans="1:22" ht="66" x14ac:dyDescent="0.2">
      <c r="A69" s="17">
        <v>148</v>
      </c>
      <c r="B69" s="20" t="s">
        <v>160</v>
      </c>
      <c r="C69" s="21" t="s">
        <v>8</v>
      </c>
      <c r="D69" s="17">
        <v>1</v>
      </c>
      <c r="E69" s="31">
        <v>0.19</v>
      </c>
      <c r="F69" s="18">
        <v>2403.3193277310925</v>
      </c>
      <c r="G69" s="67">
        <f t="shared" si="3"/>
        <v>456.63067226890757</v>
      </c>
      <c r="H69" s="67">
        <f t="shared" si="4"/>
        <v>2859.95</v>
      </c>
      <c r="I69" s="49">
        <v>2300</v>
      </c>
      <c r="J69" s="67">
        <f t="shared" si="5"/>
        <v>437</v>
      </c>
      <c r="K69" s="67">
        <f t="shared" si="6"/>
        <v>2737</v>
      </c>
      <c r="L69" s="67">
        <f t="shared" si="7"/>
        <v>2352</v>
      </c>
      <c r="M69" s="67">
        <f t="shared" si="0"/>
        <v>447</v>
      </c>
      <c r="N69" s="68">
        <f t="shared" si="8"/>
        <v>2799</v>
      </c>
      <c r="P69" s="45">
        <f t="shared" si="1"/>
        <v>2019.5960737236071</v>
      </c>
      <c r="Q69" s="45">
        <f t="shared" si="2"/>
        <v>383.72325400748537</v>
      </c>
      <c r="U69" s="18">
        <v>2859.95</v>
      </c>
      <c r="V69" s="19">
        <v>2737</v>
      </c>
    </row>
    <row r="70" spans="1:22" ht="66" x14ac:dyDescent="0.2">
      <c r="A70" s="17">
        <v>149</v>
      </c>
      <c r="B70" s="32" t="s">
        <v>192</v>
      </c>
      <c r="C70" s="21" t="s">
        <v>8</v>
      </c>
      <c r="D70" s="17">
        <v>1</v>
      </c>
      <c r="E70" s="31">
        <v>0.19</v>
      </c>
      <c r="F70" s="18">
        <v>4479.588235294118</v>
      </c>
      <c r="G70" s="67">
        <f t="shared" si="3"/>
        <v>851.12176470588247</v>
      </c>
      <c r="H70" s="67">
        <f t="shared" si="4"/>
        <v>5330.7100000000009</v>
      </c>
      <c r="I70" s="49">
        <v>4400</v>
      </c>
      <c r="J70" s="67">
        <f t="shared" si="5"/>
        <v>836</v>
      </c>
      <c r="K70" s="67">
        <f t="shared" si="6"/>
        <v>5236</v>
      </c>
      <c r="L70" s="67">
        <f t="shared" si="7"/>
        <v>4440</v>
      </c>
      <c r="M70" s="67">
        <f t="shared" si="0"/>
        <v>844</v>
      </c>
      <c r="N70" s="68">
        <f t="shared" si="8"/>
        <v>5284</v>
      </c>
      <c r="P70" s="45">
        <f t="shared" si="1"/>
        <v>3764.3598615916958</v>
      </c>
      <c r="Q70" s="45">
        <f t="shared" si="2"/>
        <v>715.22837370242223</v>
      </c>
      <c r="U70" s="18">
        <v>5330.71</v>
      </c>
      <c r="V70" s="19">
        <v>5236</v>
      </c>
    </row>
    <row r="71" spans="1:22" ht="82.5" x14ac:dyDescent="0.2">
      <c r="A71" s="17">
        <v>150</v>
      </c>
      <c r="B71" s="20" t="s">
        <v>161</v>
      </c>
      <c r="C71" s="21" t="s">
        <v>8</v>
      </c>
      <c r="D71" s="17">
        <v>1</v>
      </c>
      <c r="E71" s="31">
        <v>0.19</v>
      </c>
      <c r="F71" s="18">
        <v>2450.5126050420172</v>
      </c>
      <c r="G71" s="67">
        <f t="shared" si="3"/>
        <v>465.59739495798328</v>
      </c>
      <c r="H71" s="67">
        <f t="shared" si="4"/>
        <v>2916.1100000000006</v>
      </c>
      <c r="I71" s="49">
        <v>2400</v>
      </c>
      <c r="J71" s="67">
        <f t="shared" si="5"/>
        <v>456</v>
      </c>
      <c r="K71" s="67">
        <f t="shared" si="6"/>
        <v>2856</v>
      </c>
      <c r="L71" s="67">
        <f t="shared" si="7"/>
        <v>2425</v>
      </c>
      <c r="M71" s="67">
        <f t="shared" si="0"/>
        <v>461</v>
      </c>
      <c r="N71" s="68">
        <f t="shared" si="8"/>
        <v>2886</v>
      </c>
      <c r="P71" s="45">
        <f t="shared" si="1"/>
        <v>2059.254289951275</v>
      </c>
      <c r="Q71" s="45">
        <f t="shared" si="2"/>
        <v>391.25831509074226</v>
      </c>
      <c r="U71" s="18">
        <v>2916.11</v>
      </c>
      <c r="V71" s="19">
        <v>2856</v>
      </c>
    </row>
    <row r="72" spans="1:22" x14ac:dyDescent="0.2">
      <c r="A72" s="17">
        <v>151</v>
      </c>
      <c r="B72" s="20" t="s">
        <v>162</v>
      </c>
      <c r="C72" s="21" t="s">
        <v>8</v>
      </c>
      <c r="D72" s="17">
        <v>1</v>
      </c>
      <c r="E72" s="31">
        <v>0.19</v>
      </c>
      <c r="F72" s="18">
        <v>292695</v>
      </c>
      <c r="G72" s="67">
        <f t="shared" si="3"/>
        <v>55612.05</v>
      </c>
      <c r="H72" s="67">
        <f t="shared" si="4"/>
        <v>348307.05</v>
      </c>
      <c r="I72" s="49">
        <v>294100</v>
      </c>
      <c r="J72" s="67">
        <f t="shared" si="5"/>
        <v>55879</v>
      </c>
      <c r="K72" s="67">
        <f t="shared" si="6"/>
        <v>349979</v>
      </c>
      <c r="L72" s="67">
        <f t="shared" si="7"/>
        <v>293398</v>
      </c>
      <c r="M72" s="67">
        <f t="shared" ref="M72:M98" si="9">ROUND(L72*0.19,0)</f>
        <v>55746</v>
      </c>
      <c r="N72" s="68">
        <f t="shared" si="8"/>
        <v>349144</v>
      </c>
      <c r="P72" s="45">
        <f t="shared" ref="P72:P98" si="10">+F72/1.19</f>
        <v>245962.18487394959</v>
      </c>
      <c r="Q72" s="45">
        <f t="shared" ref="Q72:Q97" si="11">+P72*0.19</f>
        <v>46732.815126050424</v>
      </c>
      <c r="U72" s="18">
        <v>348307.05</v>
      </c>
      <c r="V72" s="19">
        <v>349979</v>
      </c>
    </row>
    <row r="73" spans="1:22" ht="82.5" x14ac:dyDescent="0.2">
      <c r="A73" s="17">
        <v>152</v>
      </c>
      <c r="B73" s="20" t="s">
        <v>163</v>
      </c>
      <c r="C73" s="21" t="s">
        <v>8</v>
      </c>
      <c r="D73" s="17">
        <v>1</v>
      </c>
      <c r="E73" s="31">
        <v>0.19</v>
      </c>
      <c r="F73" s="18">
        <v>19105.100840336134</v>
      </c>
      <c r="G73" s="67">
        <f t="shared" ref="G73:G98" si="12">+F73*0.19</f>
        <v>3629.9691596638654</v>
      </c>
      <c r="H73" s="67">
        <f t="shared" ref="H73:H98" si="13">+G73+F73</f>
        <v>22735.07</v>
      </c>
      <c r="I73" s="49">
        <v>19100</v>
      </c>
      <c r="J73" s="67">
        <f t="shared" ref="J73:J98" si="14">+I73*0.19</f>
        <v>3629</v>
      </c>
      <c r="K73" s="67">
        <f t="shared" ref="K73:K98" si="15">+J73+I73</f>
        <v>22729</v>
      </c>
      <c r="L73" s="67">
        <f t="shared" ref="L73:L98" si="16">ROUND(AVERAGE(F73,I73),0)</f>
        <v>19103</v>
      </c>
      <c r="M73" s="67">
        <f t="shared" si="9"/>
        <v>3630</v>
      </c>
      <c r="N73" s="68">
        <f t="shared" ref="N73:N98" si="17">SUM(L73:M73)</f>
        <v>22733</v>
      </c>
      <c r="P73" s="45">
        <f t="shared" si="10"/>
        <v>16054.70658851776</v>
      </c>
      <c r="Q73" s="45">
        <f t="shared" si="11"/>
        <v>3050.3942518183744</v>
      </c>
      <c r="U73" s="18">
        <v>22735.07</v>
      </c>
      <c r="V73" s="19">
        <v>22729</v>
      </c>
    </row>
    <row r="74" spans="1:22" ht="132" x14ac:dyDescent="0.2">
      <c r="A74" s="17">
        <v>153</v>
      </c>
      <c r="B74" s="32" t="s">
        <v>193</v>
      </c>
      <c r="C74" s="21" t="s">
        <v>8</v>
      </c>
      <c r="D74" s="17">
        <v>1</v>
      </c>
      <c r="E74" s="31">
        <v>0.19</v>
      </c>
      <c r="F74" s="18">
        <v>34803.470588235294</v>
      </c>
      <c r="G74" s="67">
        <f t="shared" si="12"/>
        <v>6612.6594117647055</v>
      </c>
      <c r="H74" s="67">
        <f t="shared" si="13"/>
        <v>41416.129999999997</v>
      </c>
      <c r="I74" s="49">
        <v>34700</v>
      </c>
      <c r="J74" s="67">
        <f t="shared" si="14"/>
        <v>6593</v>
      </c>
      <c r="K74" s="67">
        <f t="shared" si="15"/>
        <v>41293</v>
      </c>
      <c r="L74" s="67">
        <f t="shared" si="16"/>
        <v>34752</v>
      </c>
      <c r="M74" s="67">
        <f t="shared" si="9"/>
        <v>6603</v>
      </c>
      <c r="N74" s="68">
        <f t="shared" si="17"/>
        <v>41355</v>
      </c>
      <c r="P74" s="45">
        <f t="shared" si="10"/>
        <v>29246.613939693525</v>
      </c>
      <c r="Q74" s="45">
        <f t="shared" si="11"/>
        <v>5556.8566485417696</v>
      </c>
      <c r="U74" s="18">
        <v>41416.129999999997</v>
      </c>
      <c r="V74" s="19">
        <v>41293</v>
      </c>
    </row>
    <row r="75" spans="1:22" ht="33" x14ac:dyDescent="0.2">
      <c r="A75" s="17">
        <v>154</v>
      </c>
      <c r="B75" s="20" t="s">
        <v>164</v>
      </c>
      <c r="C75" s="21" t="s">
        <v>8</v>
      </c>
      <c r="D75" s="17">
        <v>1</v>
      </c>
      <c r="E75" s="31">
        <v>0.19</v>
      </c>
      <c r="F75" s="18">
        <v>1384.6302521008404</v>
      </c>
      <c r="G75" s="67">
        <f t="shared" si="12"/>
        <v>263.07974789915966</v>
      </c>
      <c r="H75" s="67">
        <f t="shared" si="13"/>
        <v>1647.71</v>
      </c>
      <c r="I75" s="49">
        <v>1300</v>
      </c>
      <c r="J75" s="67">
        <f t="shared" si="14"/>
        <v>247</v>
      </c>
      <c r="K75" s="67">
        <f t="shared" si="15"/>
        <v>1547</v>
      </c>
      <c r="L75" s="67">
        <f t="shared" si="16"/>
        <v>1342</v>
      </c>
      <c r="M75" s="67">
        <f t="shared" si="9"/>
        <v>255</v>
      </c>
      <c r="N75" s="68">
        <f t="shared" si="17"/>
        <v>1597</v>
      </c>
      <c r="P75" s="45">
        <f t="shared" si="10"/>
        <v>1163.5548336981853</v>
      </c>
      <c r="Q75" s="45">
        <f t="shared" si="11"/>
        <v>221.07541840265523</v>
      </c>
      <c r="U75" s="18">
        <v>1647.71</v>
      </c>
      <c r="V75" s="19">
        <v>1547</v>
      </c>
    </row>
    <row r="76" spans="1:22" ht="33" x14ac:dyDescent="0.2">
      <c r="A76" s="17">
        <v>155</v>
      </c>
      <c r="B76" s="20" t="s">
        <v>165</v>
      </c>
      <c r="C76" s="21" t="s">
        <v>8</v>
      </c>
      <c r="D76" s="17">
        <v>1</v>
      </c>
      <c r="E76" s="31">
        <v>0.19</v>
      </c>
      <c r="F76" s="22">
        <v>687.36134453781517</v>
      </c>
      <c r="G76" s="67">
        <f t="shared" si="12"/>
        <v>130.59865546218489</v>
      </c>
      <c r="H76" s="67">
        <f t="shared" si="13"/>
        <v>817.96</v>
      </c>
      <c r="I76" s="49">
        <v>600</v>
      </c>
      <c r="J76" s="67">
        <f t="shared" si="14"/>
        <v>114</v>
      </c>
      <c r="K76" s="67">
        <f t="shared" si="15"/>
        <v>714</v>
      </c>
      <c r="L76" s="67">
        <f t="shared" si="16"/>
        <v>644</v>
      </c>
      <c r="M76" s="67">
        <f t="shared" si="9"/>
        <v>122</v>
      </c>
      <c r="N76" s="68">
        <f t="shared" si="17"/>
        <v>766</v>
      </c>
      <c r="P76" s="45">
        <f t="shared" si="10"/>
        <v>577.61457524186153</v>
      </c>
      <c r="Q76" s="45">
        <f t="shared" si="11"/>
        <v>109.7467692959537</v>
      </c>
      <c r="U76" s="22">
        <v>817.96</v>
      </c>
      <c r="V76" s="19">
        <v>714</v>
      </c>
    </row>
    <row r="77" spans="1:22" ht="49.5" x14ac:dyDescent="0.2">
      <c r="A77" s="17">
        <v>156</v>
      </c>
      <c r="B77" s="20" t="s">
        <v>166</v>
      </c>
      <c r="C77" s="21" t="s">
        <v>8</v>
      </c>
      <c r="D77" s="17">
        <v>1</v>
      </c>
      <c r="E77" s="31">
        <v>0.19</v>
      </c>
      <c r="F77" s="18">
        <v>24294.840336134457</v>
      </c>
      <c r="G77" s="67">
        <f t="shared" si="12"/>
        <v>4616.019663865547</v>
      </c>
      <c r="H77" s="67">
        <f t="shared" si="13"/>
        <v>28910.860000000004</v>
      </c>
      <c r="I77" s="49">
        <v>24200</v>
      </c>
      <c r="J77" s="67">
        <f t="shared" si="14"/>
        <v>4598</v>
      </c>
      <c r="K77" s="67">
        <f t="shared" si="15"/>
        <v>28798</v>
      </c>
      <c r="L77" s="67">
        <f t="shared" si="16"/>
        <v>24247</v>
      </c>
      <c r="M77" s="67">
        <f t="shared" si="9"/>
        <v>4607</v>
      </c>
      <c r="N77" s="68">
        <f t="shared" si="17"/>
        <v>28854</v>
      </c>
      <c r="P77" s="45">
        <f t="shared" si="10"/>
        <v>20415.832215239039</v>
      </c>
      <c r="Q77" s="45">
        <f t="shared" si="11"/>
        <v>3879.0081208954175</v>
      </c>
      <c r="U77" s="18">
        <v>28910.86</v>
      </c>
      <c r="V77" s="19">
        <v>28798</v>
      </c>
    </row>
    <row r="78" spans="1:22" x14ac:dyDescent="0.2">
      <c r="A78" s="17">
        <v>157</v>
      </c>
      <c r="B78" s="20" t="s">
        <v>167</v>
      </c>
      <c r="C78" s="21" t="s">
        <v>8</v>
      </c>
      <c r="D78" s="17">
        <v>1</v>
      </c>
      <c r="E78" s="31">
        <v>0.19</v>
      </c>
      <c r="F78" s="22">
        <v>504.3025210084034</v>
      </c>
      <c r="G78" s="67">
        <f t="shared" si="12"/>
        <v>95.817478991596644</v>
      </c>
      <c r="H78" s="67">
        <f t="shared" si="13"/>
        <v>600.12</v>
      </c>
      <c r="I78" s="49">
        <v>400</v>
      </c>
      <c r="J78" s="67">
        <f t="shared" si="14"/>
        <v>76</v>
      </c>
      <c r="K78" s="67">
        <f t="shared" si="15"/>
        <v>476</v>
      </c>
      <c r="L78" s="67">
        <f t="shared" si="16"/>
        <v>452</v>
      </c>
      <c r="M78" s="67">
        <f t="shared" si="9"/>
        <v>86</v>
      </c>
      <c r="N78" s="68">
        <f t="shared" si="17"/>
        <v>538</v>
      </c>
      <c r="P78" s="45">
        <f t="shared" si="10"/>
        <v>423.78363109949868</v>
      </c>
      <c r="Q78" s="45">
        <f t="shared" si="11"/>
        <v>80.518889908904754</v>
      </c>
      <c r="U78" s="22">
        <v>600.12</v>
      </c>
      <c r="V78" s="19">
        <v>476</v>
      </c>
    </row>
    <row r="79" spans="1:22" ht="132" x14ac:dyDescent="0.2">
      <c r="A79" s="17">
        <v>158</v>
      </c>
      <c r="B79" s="20" t="s">
        <v>168</v>
      </c>
      <c r="C79" s="21" t="s">
        <v>8</v>
      </c>
      <c r="D79" s="17">
        <v>1</v>
      </c>
      <c r="E79" s="31">
        <v>0.19</v>
      </c>
      <c r="F79" s="18">
        <v>1019.8403361344538</v>
      </c>
      <c r="G79" s="67">
        <f t="shared" si="12"/>
        <v>193.76966386554622</v>
      </c>
      <c r="H79" s="67">
        <f t="shared" si="13"/>
        <v>1213.6099999999999</v>
      </c>
      <c r="I79" s="49">
        <v>900</v>
      </c>
      <c r="J79" s="67">
        <f t="shared" si="14"/>
        <v>171</v>
      </c>
      <c r="K79" s="67">
        <f t="shared" si="15"/>
        <v>1071</v>
      </c>
      <c r="L79" s="67">
        <f t="shared" si="16"/>
        <v>960</v>
      </c>
      <c r="M79" s="67">
        <f t="shared" si="9"/>
        <v>182</v>
      </c>
      <c r="N79" s="68">
        <f t="shared" si="17"/>
        <v>1142</v>
      </c>
      <c r="P79" s="45">
        <f t="shared" si="10"/>
        <v>857.00868582727207</v>
      </c>
      <c r="Q79" s="45">
        <f t="shared" si="11"/>
        <v>162.83165030718169</v>
      </c>
      <c r="U79" s="18">
        <v>1213.6099999999999</v>
      </c>
      <c r="V79" s="19">
        <v>1071</v>
      </c>
    </row>
    <row r="80" spans="1:22" ht="66" x14ac:dyDescent="0.2">
      <c r="A80" s="17">
        <v>159</v>
      </c>
      <c r="B80" s="20" t="s">
        <v>169</v>
      </c>
      <c r="C80" s="21" t="s">
        <v>8</v>
      </c>
      <c r="D80" s="17">
        <v>1</v>
      </c>
      <c r="E80" s="31">
        <v>0.19</v>
      </c>
      <c r="F80" s="18">
        <v>2726.386554621849</v>
      </c>
      <c r="G80" s="67">
        <f t="shared" si="12"/>
        <v>518.01344537815135</v>
      </c>
      <c r="H80" s="67">
        <f t="shared" si="13"/>
        <v>3244.4000000000005</v>
      </c>
      <c r="I80" s="49">
        <v>2600</v>
      </c>
      <c r="J80" s="67">
        <f t="shared" si="14"/>
        <v>494</v>
      </c>
      <c r="K80" s="67">
        <f t="shared" si="15"/>
        <v>3094</v>
      </c>
      <c r="L80" s="67">
        <f t="shared" si="16"/>
        <v>2663</v>
      </c>
      <c r="M80" s="67">
        <f t="shared" si="9"/>
        <v>506</v>
      </c>
      <c r="N80" s="68">
        <f t="shared" si="17"/>
        <v>3169</v>
      </c>
      <c r="P80" s="45">
        <f t="shared" si="10"/>
        <v>2291.0811383376881</v>
      </c>
      <c r="Q80" s="45">
        <f t="shared" si="11"/>
        <v>435.30541628416074</v>
      </c>
      <c r="U80" s="18">
        <v>3244.4</v>
      </c>
      <c r="V80" s="19">
        <v>3094</v>
      </c>
    </row>
    <row r="81" spans="1:22" ht="49.5" x14ac:dyDescent="0.2">
      <c r="A81" s="17">
        <v>160</v>
      </c>
      <c r="B81" s="20" t="s">
        <v>170</v>
      </c>
      <c r="C81" s="21" t="s">
        <v>8</v>
      </c>
      <c r="D81" s="17">
        <v>1</v>
      </c>
      <c r="E81" s="31">
        <v>0.19</v>
      </c>
      <c r="F81" s="18">
        <v>37841.941176470595</v>
      </c>
      <c r="G81" s="67">
        <f t="shared" si="12"/>
        <v>7189.9688235294134</v>
      </c>
      <c r="H81" s="67">
        <f t="shared" si="13"/>
        <v>45031.910000000011</v>
      </c>
      <c r="I81" s="49">
        <v>37500</v>
      </c>
      <c r="J81" s="67">
        <f t="shared" si="14"/>
        <v>7125</v>
      </c>
      <c r="K81" s="67">
        <f t="shared" si="15"/>
        <v>44625</v>
      </c>
      <c r="L81" s="67">
        <f t="shared" si="16"/>
        <v>37671</v>
      </c>
      <c r="M81" s="67">
        <f t="shared" si="9"/>
        <v>7157</v>
      </c>
      <c r="N81" s="68">
        <f t="shared" si="17"/>
        <v>44828</v>
      </c>
      <c r="P81" s="45">
        <f t="shared" si="10"/>
        <v>31799.950568462686</v>
      </c>
      <c r="Q81" s="45">
        <f t="shared" si="11"/>
        <v>6041.9906080079099</v>
      </c>
      <c r="U81" s="18">
        <v>45031.91</v>
      </c>
      <c r="V81" s="19">
        <v>44625</v>
      </c>
    </row>
    <row r="82" spans="1:22" ht="99" x14ac:dyDescent="0.2">
      <c r="A82" s="17">
        <v>161</v>
      </c>
      <c r="B82" s="20" t="s">
        <v>171</v>
      </c>
      <c r="C82" s="21" t="s">
        <v>8</v>
      </c>
      <c r="D82" s="17">
        <v>1</v>
      </c>
      <c r="E82" s="31">
        <v>0.19</v>
      </c>
      <c r="F82" s="18">
        <v>1006.7899159663865</v>
      </c>
      <c r="G82" s="67">
        <f t="shared" si="12"/>
        <v>191.29008403361343</v>
      </c>
      <c r="H82" s="67">
        <f t="shared" si="13"/>
        <v>1198.08</v>
      </c>
      <c r="I82" s="49">
        <v>900</v>
      </c>
      <c r="J82" s="67">
        <f t="shared" si="14"/>
        <v>171</v>
      </c>
      <c r="K82" s="67">
        <f t="shared" si="15"/>
        <v>1071</v>
      </c>
      <c r="L82" s="67">
        <f t="shared" si="16"/>
        <v>953</v>
      </c>
      <c r="M82" s="67">
        <f t="shared" si="9"/>
        <v>181</v>
      </c>
      <c r="N82" s="68">
        <f t="shared" si="17"/>
        <v>1134</v>
      </c>
      <c r="P82" s="45">
        <f t="shared" si="10"/>
        <v>846.04194619024076</v>
      </c>
      <c r="Q82" s="45">
        <f t="shared" si="11"/>
        <v>160.74796977614574</v>
      </c>
      <c r="U82" s="18">
        <v>1198.08</v>
      </c>
      <c r="V82" s="19">
        <v>1071</v>
      </c>
    </row>
    <row r="83" spans="1:22" ht="115.5" x14ac:dyDescent="0.2">
      <c r="A83" s="17">
        <v>162</v>
      </c>
      <c r="B83" s="20" t="s">
        <v>172</v>
      </c>
      <c r="C83" s="21" t="s">
        <v>8</v>
      </c>
      <c r="D83" s="17">
        <v>1</v>
      </c>
      <c r="E83" s="31">
        <v>0.19</v>
      </c>
      <c r="F83" s="18">
        <v>4449.0840336134452</v>
      </c>
      <c r="G83" s="67">
        <f t="shared" si="12"/>
        <v>845.32596638655457</v>
      </c>
      <c r="H83" s="67">
        <f t="shared" si="13"/>
        <v>5294.41</v>
      </c>
      <c r="I83" s="49">
        <v>4400</v>
      </c>
      <c r="J83" s="67">
        <f t="shared" si="14"/>
        <v>836</v>
      </c>
      <c r="K83" s="67">
        <f t="shared" si="15"/>
        <v>5236</v>
      </c>
      <c r="L83" s="67">
        <f t="shared" si="16"/>
        <v>4425</v>
      </c>
      <c r="M83" s="67">
        <f t="shared" si="9"/>
        <v>841</v>
      </c>
      <c r="N83" s="68">
        <f t="shared" si="17"/>
        <v>5266</v>
      </c>
      <c r="P83" s="45">
        <f t="shared" si="10"/>
        <v>3738.7260786667607</v>
      </c>
      <c r="Q83" s="45">
        <f t="shared" si="11"/>
        <v>710.35795494668457</v>
      </c>
      <c r="U83" s="18">
        <v>5294.41</v>
      </c>
      <c r="V83" s="19">
        <v>5236</v>
      </c>
    </row>
    <row r="84" spans="1:22" ht="99" x14ac:dyDescent="0.2">
      <c r="A84" s="17">
        <v>163</v>
      </c>
      <c r="B84" s="20" t="s">
        <v>173</v>
      </c>
      <c r="C84" s="21" t="s">
        <v>8</v>
      </c>
      <c r="D84" s="17">
        <v>1</v>
      </c>
      <c r="E84" s="31">
        <v>0.19</v>
      </c>
      <c r="F84" s="18">
        <v>2375.840336134454</v>
      </c>
      <c r="G84" s="67">
        <f t="shared" si="12"/>
        <v>451.40966386554624</v>
      </c>
      <c r="H84" s="67">
        <f t="shared" si="13"/>
        <v>2827.25</v>
      </c>
      <c r="I84" s="49">
        <v>2300</v>
      </c>
      <c r="J84" s="67">
        <f t="shared" si="14"/>
        <v>437</v>
      </c>
      <c r="K84" s="67">
        <f t="shared" si="15"/>
        <v>2737</v>
      </c>
      <c r="L84" s="67">
        <f t="shared" si="16"/>
        <v>2338</v>
      </c>
      <c r="M84" s="67">
        <f t="shared" si="9"/>
        <v>444</v>
      </c>
      <c r="N84" s="68">
        <f t="shared" si="17"/>
        <v>2782</v>
      </c>
      <c r="P84" s="45">
        <f t="shared" si="10"/>
        <v>1996.5044841466001</v>
      </c>
      <c r="Q84" s="45">
        <f t="shared" si="11"/>
        <v>379.33585198785403</v>
      </c>
      <c r="U84" s="18">
        <v>2827.25</v>
      </c>
      <c r="V84" s="19">
        <v>2737</v>
      </c>
    </row>
    <row r="85" spans="1:22" x14ac:dyDescent="0.2">
      <c r="A85" s="17">
        <v>164</v>
      </c>
      <c r="B85" s="20" t="s">
        <v>174</v>
      </c>
      <c r="C85" s="21" t="s">
        <v>8</v>
      </c>
      <c r="D85" s="17">
        <v>1</v>
      </c>
      <c r="E85" s="31">
        <v>0.19</v>
      </c>
      <c r="F85" s="18">
        <v>50984.697478991598</v>
      </c>
      <c r="G85" s="67">
        <f t="shared" si="12"/>
        <v>9687.0925210084042</v>
      </c>
      <c r="H85" s="67">
        <f t="shared" si="13"/>
        <v>60671.79</v>
      </c>
      <c r="I85" s="49">
        <v>51100</v>
      </c>
      <c r="J85" s="67">
        <f t="shared" si="14"/>
        <v>9709</v>
      </c>
      <c r="K85" s="67">
        <f t="shared" si="15"/>
        <v>60809</v>
      </c>
      <c r="L85" s="67">
        <f t="shared" si="16"/>
        <v>51042</v>
      </c>
      <c r="M85" s="67">
        <f t="shared" si="9"/>
        <v>9698</v>
      </c>
      <c r="N85" s="68">
        <f t="shared" si="17"/>
        <v>60740</v>
      </c>
      <c r="P85" s="45">
        <f t="shared" si="10"/>
        <v>42844.283595791261</v>
      </c>
      <c r="Q85" s="45">
        <f t="shared" si="11"/>
        <v>8140.41388320034</v>
      </c>
      <c r="U85" s="18">
        <v>60671.79</v>
      </c>
      <c r="V85" s="19">
        <v>60809</v>
      </c>
    </row>
    <row r="86" spans="1:22" ht="33" x14ac:dyDescent="0.2">
      <c r="A86" s="17">
        <v>165</v>
      </c>
      <c r="B86" s="20" t="s">
        <v>175</v>
      </c>
      <c r="C86" s="21" t="s">
        <v>8</v>
      </c>
      <c r="D86" s="17">
        <v>1</v>
      </c>
      <c r="E86" s="31">
        <v>0.19</v>
      </c>
      <c r="F86" s="18">
        <v>38922.042016806728</v>
      </c>
      <c r="G86" s="67">
        <f t="shared" si="12"/>
        <v>7395.1879831932783</v>
      </c>
      <c r="H86" s="67">
        <f t="shared" si="13"/>
        <v>46317.23000000001</v>
      </c>
      <c r="I86" s="49">
        <v>38800</v>
      </c>
      <c r="J86" s="67">
        <f t="shared" si="14"/>
        <v>7372</v>
      </c>
      <c r="K86" s="67">
        <f t="shared" si="15"/>
        <v>46172</v>
      </c>
      <c r="L86" s="67">
        <f t="shared" si="16"/>
        <v>38861</v>
      </c>
      <c r="M86" s="67">
        <f t="shared" si="9"/>
        <v>7384</v>
      </c>
      <c r="N86" s="68">
        <f t="shared" si="17"/>
        <v>46245</v>
      </c>
      <c r="P86" s="45">
        <f t="shared" si="10"/>
        <v>32707.598333451035</v>
      </c>
      <c r="Q86" s="45">
        <f t="shared" si="11"/>
        <v>6214.4436833556965</v>
      </c>
      <c r="U86" s="18">
        <v>46317.23</v>
      </c>
      <c r="V86" s="19">
        <v>46172</v>
      </c>
    </row>
    <row r="87" spans="1:22" ht="33" x14ac:dyDescent="0.2">
      <c r="A87" s="17">
        <v>166</v>
      </c>
      <c r="B87" s="20" t="s">
        <v>176</v>
      </c>
      <c r="C87" s="21" t="s">
        <v>8</v>
      </c>
      <c r="D87" s="17">
        <v>1</v>
      </c>
      <c r="E87" s="31">
        <v>0.19</v>
      </c>
      <c r="F87" s="18">
        <v>12305.226890756303</v>
      </c>
      <c r="G87" s="67">
        <f t="shared" si="12"/>
        <v>2337.9931092436977</v>
      </c>
      <c r="H87" s="67">
        <f t="shared" si="13"/>
        <v>14643.220000000001</v>
      </c>
      <c r="I87" s="49">
        <v>12100</v>
      </c>
      <c r="J87" s="67">
        <f t="shared" si="14"/>
        <v>2299</v>
      </c>
      <c r="K87" s="67">
        <f t="shared" si="15"/>
        <v>14399</v>
      </c>
      <c r="L87" s="67">
        <f t="shared" si="16"/>
        <v>12203</v>
      </c>
      <c r="M87" s="67">
        <f t="shared" si="9"/>
        <v>2319</v>
      </c>
      <c r="N87" s="68">
        <f t="shared" si="17"/>
        <v>14522</v>
      </c>
      <c r="P87" s="45">
        <f t="shared" si="10"/>
        <v>10340.526798954877</v>
      </c>
      <c r="Q87" s="45">
        <f t="shared" si="11"/>
        <v>1964.7000918014267</v>
      </c>
      <c r="U87" s="18">
        <v>14643.22</v>
      </c>
      <c r="V87" s="19">
        <v>14399</v>
      </c>
    </row>
    <row r="88" spans="1:22" ht="33" x14ac:dyDescent="0.2">
      <c r="A88" s="17">
        <v>167</v>
      </c>
      <c r="B88" s="20" t="s">
        <v>177</v>
      </c>
      <c r="C88" s="21" t="s">
        <v>8</v>
      </c>
      <c r="D88" s="17">
        <v>1</v>
      </c>
      <c r="E88" s="31">
        <v>0.19</v>
      </c>
      <c r="F88" s="18">
        <v>4831.2184873949582</v>
      </c>
      <c r="G88" s="67">
        <f t="shared" si="12"/>
        <v>917.93151260504203</v>
      </c>
      <c r="H88" s="67">
        <f t="shared" si="13"/>
        <v>5749.1500000000005</v>
      </c>
      <c r="I88" s="49">
        <v>4800</v>
      </c>
      <c r="J88" s="67">
        <f t="shared" si="14"/>
        <v>912</v>
      </c>
      <c r="K88" s="67">
        <f t="shared" si="15"/>
        <v>5712</v>
      </c>
      <c r="L88" s="67">
        <f t="shared" si="16"/>
        <v>4816</v>
      </c>
      <c r="M88" s="67">
        <f t="shared" si="9"/>
        <v>915</v>
      </c>
      <c r="N88" s="68">
        <f t="shared" si="17"/>
        <v>5731</v>
      </c>
      <c r="P88" s="45">
        <f t="shared" si="10"/>
        <v>4059.8474683991249</v>
      </c>
      <c r="Q88" s="45">
        <f t="shared" si="11"/>
        <v>771.37101899583377</v>
      </c>
      <c r="U88" s="18">
        <v>5749.15</v>
      </c>
      <c r="V88" s="19">
        <v>5712</v>
      </c>
    </row>
    <row r="89" spans="1:22" x14ac:dyDescent="0.2">
      <c r="A89" s="17">
        <v>168</v>
      </c>
      <c r="B89" s="20" t="s">
        <v>178</v>
      </c>
      <c r="C89" s="21" t="s">
        <v>8</v>
      </c>
      <c r="D89" s="17">
        <v>1</v>
      </c>
      <c r="E89" s="31">
        <v>0.19</v>
      </c>
      <c r="F89" s="18">
        <v>1921.3109243697481</v>
      </c>
      <c r="G89" s="67">
        <f t="shared" si="12"/>
        <v>365.04907563025216</v>
      </c>
      <c r="H89" s="67">
        <f t="shared" si="13"/>
        <v>2286.36</v>
      </c>
      <c r="I89" s="49">
        <v>1800</v>
      </c>
      <c r="J89" s="67">
        <f t="shared" si="14"/>
        <v>342</v>
      </c>
      <c r="K89" s="67">
        <f t="shared" si="15"/>
        <v>2142</v>
      </c>
      <c r="L89" s="67">
        <f t="shared" si="16"/>
        <v>1861</v>
      </c>
      <c r="M89" s="67">
        <f t="shared" si="9"/>
        <v>354</v>
      </c>
      <c r="N89" s="68">
        <f t="shared" si="17"/>
        <v>2215</v>
      </c>
      <c r="P89" s="45">
        <f t="shared" si="10"/>
        <v>1614.546995268696</v>
      </c>
      <c r="Q89" s="45">
        <f t="shared" si="11"/>
        <v>306.76392910105227</v>
      </c>
      <c r="U89" s="18">
        <v>2286.36</v>
      </c>
      <c r="V89" s="19">
        <v>2142</v>
      </c>
    </row>
    <row r="90" spans="1:22" x14ac:dyDescent="0.2">
      <c r="A90" s="17">
        <v>169</v>
      </c>
      <c r="B90" s="20" t="s">
        <v>179</v>
      </c>
      <c r="C90" s="21" t="s">
        <v>8</v>
      </c>
      <c r="D90" s="17">
        <v>1</v>
      </c>
      <c r="E90" s="31">
        <v>0.19</v>
      </c>
      <c r="F90" s="18">
        <v>1919.6302521008406</v>
      </c>
      <c r="G90" s="67">
        <f t="shared" si="12"/>
        <v>364.72974789915975</v>
      </c>
      <c r="H90" s="67">
        <f t="shared" si="13"/>
        <v>2284.3600000000006</v>
      </c>
      <c r="I90" s="49">
        <v>1800</v>
      </c>
      <c r="J90" s="67">
        <f t="shared" si="14"/>
        <v>342</v>
      </c>
      <c r="K90" s="67">
        <f t="shared" si="15"/>
        <v>2142</v>
      </c>
      <c r="L90" s="67">
        <f t="shared" si="16"/>
        <v>1860</v>
      </c>
      <c r="M90" s="67">
        <f t="shared" si="9"/>
        <v>353</v>
      </c>
      <c r="N90" s="68">
        <f t="shared" si="17"/>
        <v>2213</v>
      </c>
      <c r="P90" s="45">
        <f t="shared" si="10"/>
        <v>1613.1346656309586</v>
      </c>
      <c r="Q90" s="45">
        <f t="shared" si="11"/>
        <v>306.49558646988214</v>
      </c>
      <c r="U90" s="18">
        <v>2284.36</v>
      </c>
      <c r="V90" s="19">
        <v>2142</v>
      </c>
    </row>
    <row r="91" spans="1:22" ht="66" x14ac:dyDescent="0.2">
      <c r="A91" s="17">
        <v>170</v>
      </c>
      <c r="B91" s="20" t="s">
        <v>180</v>
      </c>
      <c r="C91" s="21" t="s">
        <v>8</v>
      </c>
      <c r="D91" s="17">
        <v>1</v>
      </c>
      <c r="E91" s="31">
        <v>0.19</v>
      </c>
      <c r="F91" s="18">
        <v>204876.87394957984</v>
      </c>
      <c r="G91" s="67">
        <f t="shared" si="12"/>
        <v>38926.606050420167</v>
      </c>
      <c r="H91" s="67">
        <f t="shared" si="13"/>
        <v>243803.48</v>
      </c>
      <c r="I91" s="49">
        <v>205800</v>
      </c>
      <c r="J91" s="67">
        <f t="shared" si="14"/>
        <v>39102</v>
      </c>
      <c r="K91" s="67">
        <f t="shared" si="15"/>
        <v>244902</v>
      </c>
      <c r="L91" s="67">
        <f t="shared" si="16"/>
        <v>205338</v>
      </c>
      <c r="M91" s="67">
        <f t="shared" si="9"/>
        <v>39014</v>
      </c>
      <c r="N91" s="68">
        <f t="shared" si="17"/>
        <v>244352</v>
      </c>
      <c r="P91" s="45">
        <f t="shared" si="10"/>
        <v>172165.44029376458</v>
      </c>
      <c r="Q91" s="45">
        <f t="shared" si="11"/>
        <v>32711.433655815272</v>
      </c>
      <c r="U91" s="18">
        <v>243803.48</v>
      </c>
      <c r="V91" s="19">
        <v>244902</v>
      </c>
    </row>
    <row r="92" spans="1:22" x14ac:dyDescent="0.2">
      <c r="A92" s="17">
        <v>171</v>
      </c>
      <c r="B92" s="20" t="s">
        <v>181</v>
      </c>
      <c r="C92" s="21" t="s">
        <v>8</v>
      </c>
      <c r="D92" s="17">
        <v>1</v>
      </c>
      <c r="E92" s="31">
        <v>0.19</v>
      </c>
      <c r="F92" s="18">
        <v>4194.319327731092</v>
      </c>
      <c r="G92" s="67">
        <f t="shared" si="12"/>
        <v>796.92067226890754</v>
      </c>
      <c r="H92" s="67">
        <f t="shared" si="13"/>
        <v>4991.24</v>
      </c>
      <c r="I92" s="49">
        <v>4100</v>
      </c>
      <c r="J92" s="67">
        <f t="shared" si="14"/>
        <v>779</v>
      </c>
      <c r="K92" s="67">
        <f t="shared" si="15"/>
        <v>4879</v>
      </c>
      <c r="L92" s="67">
        <f t="shared" si="16"/>
        <v>4147</v>
      </c>
      <c r="M92" s="67">
        <f t="shared" si="9"/>
        <v>788</v>
      </c>
      <c r="N92" s="68">
        <f t="shared" si="17"/>
        <v>4935</v>
      </c>
      <c r="P92" s="45">
        <f t="shared" si="10"/>
        <v>3524.6380905303295</v>
      </c>
      <c r="Q92" s="45">
        <f t="shared" si="11"/>
        <v>669.68123720076255</v>
      </c>
      <c r="U92" s="18">
        <v>4991.24</v>
      </c>
      <c r="V92" s="19">
        <v>4879</v>
      </c>
    </row>
    <row r="93" spans="1:22" x14ac:dyDescent="0.2">
      <c r="A93" s="17">
        <v>172</v>
      </c>
      <c r="B93" s="20" t="s">
        <v>182</v>
      </c>
      <c r="C93" s="21" t="s">
        <v>8</v>
      </c>
      <c r="D93" s="17">
        <v>1</v>
      </c>
      <c r="E93" s="31">
        <v>0.19</v>
      </c>
      <c r="F93" s="18">
        <v>4194.319327731092</v>
      </c>
      <c r="G93" s="67">
        <f t="shared" si="12"/>
        <v>796.92067226890754</v>
      </c>
      <c r="H93" s="67">
        <f t="shared" si="13"/>
        <v>4991.24</v>
      </c>
      <c r="I93" s="49">
        <v>4100</v>
      </c>
      <c r="J93" s="67">
        <f t="shared" si="14"/>
        <v>779</v>
      </c>
      <c r="K93" s="67">
        <f t="shared" si="15"/>
        <v>4879</v>
      </c>
      <c r="L93" s="67">
        <f t="shared" si="16"/>
        <v>4147</v>
      </c>
      <c r="M93" s="67">
        <f t="shared" si="9"/>
        <v>788</v>
      </c>
      <c r="N93" s="68">
        <f t="shared" si="17"/>
        <v>4935</v>
      </c>
      <c r="P93" s="45">
        <f t="shared" si="10"/>
        <v>3524.6380905303295</v>
      </c>
      <c r="Q93" s="45">
        <f t="shared" si="11"/>
        <v>669.68123720076255</v>
      </c>
      <c r="U93" s="18">
        <v>4991.24</v>
      </c>
      <c r="V93" s="19">
        <v>4879</v>
      </c>
    </row>
    <row r="94" spans="1:22" ht="66" x14ac:dyDescent="0.2">
      <c r="A94" s="17">
        <v>173</v>
      </c>
      <c r="B94" s="20" t="s">
        <v>183</v>
      </c>
      <c r="C94" s="21" t="s">
        <v>8</v>
      </c>
      <c r="D94" s="17">
        <v>1</v>
      </c>
      <c r="E94" s="31">
        <v>0.19</v>
      </c>
      <c r="F94" s="18">
        <v>163904.17647058825</v>
      </c>
      <c r="G94" s="67">
        <f t="shared" si="12"/>
        <v>31141.793529411767</v>
      </c>
      <c r="H94" s="67">
        <f t="shared" si="13"/>
        <v>195045.97000000003</v>
      </c>
      <c r="I94" s="49">
        <v>164600</v>
      </c>
      <c r="J94" s="67">
        <f t="shared" si="14"/>
        <v>31274</v>
      </c>
      <c r="K94" s="67">
        <f t="shared" si="15"/>
        <v>195874</v>
      </c>
      <c r="L94" s="67">
        <f t="shared" si="16"/>
        <v>164252</v>
      </c>
      <c r="M94" s="67">
        <f t="shared" si="9"/>
        <v>31208</v>
      </c>
      <c r="N94" s="68">
        <f t="shared" si="17"/>
        <v>195460</v>
      </c>
      <c r="P94" s="45">
        <f t="shared" si="10"/>
        <v>137734.60207612457</v>
      </c>
      <c r="Q94" s="45">
        <f t="shared" si="11"/>
        <v>26169.574394463671</v>
      </c>
      <c r="U94" s="18">
        <v>195045.97</v>
      </c>
      <c r="V94" s="19">
        <v>195874</v>
      </c>
    </row>
    <row r="95" spans="1:22" ht="33" x14ac:dyDescent="0.2">
      <c r="A95" s="17">
        <v>174</v>
      </c>
      <c r="B95" s="20" t="s">
        <v>184</v>
      </c>
      <c r="C95" s="21" t="s">
        <v>8</v>
      </c>
      <c r="D95" s="17">
        <v>1</v>
      </c>
      <c r="E95" s="31">
        <v>0.19</v>
      </c>
      <c r="F95" s="18">
        <v>91543.504201680684</v>
      </c>
      <c r="G95" s="67">
        <f t="shared" si="12"/>
        <v>17393.265798319331</v>
      </c>
      <c r="H95" s="67">
        <f t="shared" si="13"/>
        <v>108936.77000000002</v>
      </c>
      <c r="I95" s="49">
        <v>91000</v>
      </c>
      <c r="J95" s="67">
        <f t="shared" si="14"/>
        <v>17290</v>
      </c>
      <c r="K95" s="67">
        <f t="shared" si="15"/>
        <v>108290</v>
      </c>
      <c r="L95" s="67">
        <f t="shared" si="16"/>
        <v>91272</v>
      </c>
      <c r="M95" s="67">
        <f t="shared" si="9"/>
        <v>17342</v>
      </c>
      <c r="N95" s="68">
        <f t="shared" si="17"/>
        <v>108614</v>
      </c>
      <c r="P95" s="45">
        <f t="shared" si="10"/>
        <v>76927.31445519386</v>
      </c>
      <c r="Q95" s="45">
        <f t="shared" si="11"/>
        <v>14616.189746486834</v>
      </c>
      <c r="U95" s="18">
        <v>108936.77</v>
      </c>
      <c r="V95" s="19">
        <v>108290</v>
      </c>
    </row>
    <row r="96" spans="1:22" ht="33" x14ac:dyDescent="0.2">
      <c r="A96" s="17">
        <v>175</v>
      </c>
      <c r="B96" s="20" t="s">
        <v>185</v>
      </c>
      <c r="C96" s="21" t="s">
        <v>8</v>
      </c>
      <c r="D96" s="17">
        <v>1</v>
      </c>
      <c r="E96" s="31">
        <v>0.19</v>
      </c>
      <c r="F96" s="18">
        <v>60655.504201680676</v>
      </c>
      <c r="G96" s="67">
        <f t="shared" si="12"/>
        <v>11524.545798319328</v>
      </c>
      <c r="H96" s="67">
        <f t="shared" si="13"/>
        <v>72180.05</v>
      </c>
      <c r="I96" s="49">
        <v>60200</v>
      </c>
      <c r="J96" s="67">
        <f t="shared" si="14"/>
        <v>11438</v>
      </c>
      <c r="K96" s="67">
        <f t="shared" si="15"/>
        <v>71638</v>
      </c>
      <c r="L96" s="67">
        <f t="shared" si="16"/>
        <v>60428</v>
      </c>
      <c r="M96" s="67">
        <f t="shared" si="9"/>
        <v>11481</v>
      </c>
      <c r="N96" s="68">
        <f t="shared" si="17"/>
        <v>71909</v>
      </c>
      <c r="P96" s="45">
        <f t="shared" si="10"/>
        <v>50971.011934185444</v>
      </c>
      <c r="Q96" s="45">
        <f t="shared" si="11"/>
        <v>9684.492267495234</v>
      </c>
      <c r="U96" s="18">
        <v>72180.05</v>
      </c>
      <c r="V96" s="19">
        <v>71638</v>
      </c>
    </row>
    <row r="97" spans="1:22" ht="33" x14ac:dyDescent="0.2">
      <c r="A97" s="17">
        <v>176</v>
      </c>
      <c r="B97" s="20" t="s">
        <v>186</v>
      </c>
      <c r="C97" s="21" t="s">
        <v>8</v>
      </c>
      <c r="D97" s="17">
        <v>1</v>
      </c>
      <c r="E97" s="31">
        <v>0.19</v>
      </c>
      <c r="F97" s="18">
        <v>39363.621848739494</v>
      </c>
      <c r="G97" s="67">
        <f t="shared" si="12"/>
        <v>7479.0881512605038</v>
      </c>
      <c r="H97" s="67">
        <f t="shared" si="13"/>
        <v>46842.71</v>
      </c>
      <c r="I97" s="49">
        <v>39500</v>
      </c>
      <c r="J97" s="67">
        <f t="shared" si="14"/>
        <v>7505</v>
      </c>
      <c r="K97" s="67">
        <f t="shared" si="15"/>
        <v>47005</v>
      </c>
      <c r="L97" s="67">
        <f t="shared" si="16"/>
        <v>39432</v>
      </c>
      <c r="M97" s="67">
        <f t="shared" si="9"/>
        <v>7492</v>
      </c>
      <c r="N97" s="68">
        <f t="shared" si="17"/>
        <v>46924</v>
      </c>
      <c r="P97" s="45">
        <f t="shared" si="10"/>
        <v>33078.673822470162</v>
      </c>
      <c r="Q97" s="45">
        <f t="shared" si="11"/>
        <v>6284.9480262693305</v>
      </c>
      <c r="U97" s="18">
        <v>46842.71</v>
      </c>
      <c r="V97" s="19">
        <v>47005</v>
      </c>
    </row>
    <row r="98" spans="1:22" x14ac:dyDescent="0.2">
      <c r="A98" s="23">
        <v>177</v>
      </c>
      <c r="B98" s="33" t="s">
        <v>187</v>
      </c>
      <c r="C98" s="34" t="s">
        <v>8</v>
      </c>
      <c r="D98" s="23">
        <v>1</v>
      </c>
      <c r="E98" s="73">
        <v>0.19</v>
      </c>
      <c r="F98" s="24">
        <v>58686.873949579836</v>
      </c>
      <c r="G98" s="69">
        <f t="shared" si="12"/>
        <v>11150.506050420168</v>
      </c>
      <c r="H98" s="69">
        <f t="shared" si="13"/>
        <v>69837.38</v>
      </c>
      <c r="I98" s="50">
        <v>58300</v>
      </c>
      <c r="J98" s="69">
        <f t="shared" si="14"/>
        <v>11077</v>
      </c>
      <c r="K98" s="69">
        <f t="shared" si="15"/>
        <v>69377</v>
      </c>
      <c r="L98" s="69">
        <f t="shared" si="16"/>
        <v>58493</v>
      </c>
      <c r="M98" s="69">
        <f t="shared" si="9"/>
        <v>11114</v>
      </c>
      <c r="N98" s="70">
        <f t="shared" si="17"/>
        <v>69607</v>
      </c>
      <c r="P98" s="45">
        <f>+F98/1.19</f>
        <v>49316.700797966252</v>
      </c>
      <c r="Q98" s="45">
        <f t="shared" ref="Q98" si="18">+P98*0.19</f>
        <v>9370.1731516135878</v>
      </c>
      <c r="U98" s="24">
        <v>69837.38</v>
      </c>
      <c r="V98" s="25">
        <v>69377</v>
      </c>
    </row>
    <row r="99" spans="1:22" ht="30.75" customHeight="1" x14ac:dyDescent="0.2">
      <c r="F99" s="72">
        <f t="shared" ref="F99:I99" si="19">SUM(F8:F98)</f>
        <v>3162970.6364705903</v>
      </c>
      <c r="G99" s="72">
        <f t="shared" ref="G99" si="20">SUM(G8:G98)</f>
        <v>600792.95352941169</v>
      </c>
      <c r="H99" s="72">
        <f t="shared" ref="H99" si="21">SUM(H8:H98)</f>
        <v>3763763.59</v>
      </c>
      <c r="I99" s="72">
        <f t="shared" ref="I99" si="22">SUM(I8:I98)</f>
        <v>3159600</v>
      </c>
      <c r="J99" s="72">
        <f t="shared" ref="J99" si="23">SUM(J8:J98)</f>
        <v>600191</v>
      </c>
      <c r="K99" s="72">
        <f t="shared" ref="K99" si="24">SUM(K8:K98)</f>
        <v>3759791</v>
      </c>
      <c r="L99" s="72">
        <f t="shared" ref="L99" si="25">SUM(L8:L98)</f>
        <v>3161289</v>
      </c>
      <c r="M99" s="72">
        <f t="shared" ref="M99" si="26">SUM(M8:M98)</f>
        <v>600496</v>
      </c>
      <c r="N99" s="72">
        <f t="shared" ref="N99" si="27">SUM(N8:N98)</f>
        <v>3761785</v>
      </c>
      <c r="P99" s="12">
        <f t="shared" ref="P99:Q99" si="28">SUM(P8:P98)</f>
        <v>2657958.5180425108</v>
      </c>
      <c r="Q99" s="12">
        <f t="shared" si="28"/>
        <v>505012.11842807714</v>
      </c>
      <c r="U99" s="12">
        <f t="shared" ref="U99" si="29">SUM(U8:U98)</f>
        <v>3763763.59</v>
      </c>
      <c r="V99" s="12">
        <f t="shared" ref="V99" si="30">SUM(V8:V98)</f>
        <v>3759791</v>
      </c>
    </row>
    <row r="101" spans="1:22" x14ac:dyDescent="0.2">
      <c r="F101" s="51">
        <f>+F99+'LOTE 1'!F94</f>
        <v>98764530.871764675</v>
      </c>
      <c r="G101" s="51"/>
      <c r="H101" s="51"/>
    </row>
  </sheetData>
  <autoFilter ref="A8:N99" xr:uid="{9D30E926-5C6D-4575-8EDC-4578EE671B26}"/>
  <mergeCells count="11">
    <mergeCell ref="A1:S1"/>
    <mergeCell ref="F6:H6"/>
    <mergeCell ref="I6:K6"/>
    <mergeCell ref="L6:N6"/>
    <mergeCell ref="D6:D7"/>
    <mergeCell ref="A2:N2"/>
    <mergeCell ref="A4:N4"/>
    <mergeCell ref="C6:C7"/>
    <mergeCell ref="B6:B7"/>
    <mergeCell ref="A6:A7"/>
    <mergeCell ref="E6:E7"/>
  </mergeCells>
  <printOptions horizontalCentered="1" verticalCentered="1"/>
  <pageMargins left="0.11811023622047245" right="0.19685039370078741" top="0.74803149606299213" bottom="0.47244094488188981" header="0.31496062992125984" footer="0.31496062992125984"/>
  <pageSetup scale="50" orientation="landscape" horizontalDpi="4294967293" r:id="rId1"/>
  <headerFooter>
    <oddFooter>&amp;Cpág.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LOTE 1</vt:lpstr>
      <vt:lpstr>LOTE 2</vt:lpstr>
      <vt:lpstr>'LOTE 1'!Área_de_impresión</vt:lpstr>
      <vt:lpstr>'LOTE 2'!Área_de_impresión</vt:lpstr>
      <vt:lpstr>'LOTE 1'!Títulos_a_imprimir</vt:lpstr>
      <vt:lpstr>'LOTE 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Torres Berrocal</dc:creator>
  <cp:lastModifiedBy>Fabián Andrés Manrique Arias</cp:lastModifiedBy>
  <cp:lastPrinted>2025-11-21T23:14:27Z</cp:lastPrinted>
  <dcterms:created xsi:type="dcterms:W3CDTF">2025-11-14T00:45:59Z</dcterms:created>
  <dcterms:modified xsi:type="dcterms:W3CDTF">2025-11-21T23:14:32Z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2025-10-07T00:00:00Z</vt:filetime>
  </property>
  <property fmtid="{D5CDD505-2E9C-101B-9397-08002B2CF9AE}" pid="3" name="Creator">
    <vt:lpwstr>Microsoft® Word LTSC</vt:lpwstr>
  </property>
  <property fmtid="{D5CDD505-2E9C-101B-9397-08002B2CF9AE}" pid="4" name="LastSaved">
    <vt:filetime>2025-11-14T00:00:00Z</vt:filetime>
  </property>
  <property fmtid="{D5CDD505-2E9C-101B-9397-08002B2CF9AE}" pid="5" name="Producer">
    <vt:lpwstr>Microsoft® Word LTSC</vt:lpwstr>
  </property>
</Properties>
</file>