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C:\Users\Contratacion10\Desktop\"/>
    </mc:Choice>
  </mc:AlternateContent>
  <xr:revisionPtr revIDLastSave="0" documentId="8_{6C200E09-8B0F-43BC-8E50-4F22A8F1113B}" xr6:coauthVersionLast="47" xr6:coauthVersionMax="47" xr10:uidLastSave="{00000000-0000-0000-0000-000000000000}"/>
  <bookViews>
    <workbookView xWindow="-120" yWindow="-120" windowWidth="29040" windowHeight="15720" tabRatio="715" activeTab="2" xr2:uid="{00000000-000D-0000-FFFF-FFFF00000000}"/>
  </bookViews>
  <sheets>
    <sheet name="ALIANZA INTEGRAL DE PROYECTOS S" sheetId="29" state="hidden" r:id="rId1"/>
    <sheet name="SMMLV" sheetId="28" r:id="rId2"/>
    <sheet name="CONSULTORES, DESARROLLO" sheetId="35" r:id="rId3"/>
    <sheet name="PROPONENTE 4" sheetId="38" state="hidden" r:id="rId4"/>
    <sheet name="PROPONENTE 5" sheetId="39" state="hidden" r:id="rId5"/>
    <sheet name="PROPONENTE 6" sheetId="40"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26" roundtripDataChecksum="WYWr2aNA51Gaj5LnqyuYqkR04sE2pjgckjl3YyfRjtg="/>
    </ext>
  </extLst>
</workbook>
</file>

<file path=xl/calcChain.xml><?xml version="1.0" encoding="utf-8"?>
<calcChain xmlns="http://schemas.openxmlformats.org/spreadsheetml/2006/main">
  <c r="H15" i="35" l="1"/>
  <c r="I15" i="35" s="1"/>
  <c r="B37" i="35" s="1"/>
  <c r="H14" i="35"/>
  <c r="I14" i="35" s="1"/>
  <c r="B36" i="35" s="1"/>
  <c r="H13" i="35"/>
  <c r="I13" i="35" s="1"/>
  <c r="B35" i="35" s="1"/>
  <c r="C35" i="35" s="1"/>
  <c r="J13" i="35" l="1"/>
  <c r="C99" i="35"/>
  <c r="G18" i="35" l="1"/>
  <c r="I15" i="40" l="1"/>
  <c r="I15" i="38"/>
  <c r="I15" i="39"/>
  <c r="F116" i="40"/>
  <c r="E116" i="40"/>
  <c r="I93" i="40"/>
  <c r="B93" i="40"/>
  <c r="I83" i="40"/>
  <c r="B83" i="40"/>
  <c r="J71" i="40"/>
  <c r="C97" i="40" s="1"/>
  <c r="G16" i="40"/>
  <c r="J12" i="40"/>
  <c r="F116" i="39"/>
  <c r="E116" i="39"/>
  <c r="I93" i="39"/>
  <c r="B93" i="39"/>
  <c r="I83" i="39"/>
  <c r="B83" i="39"/>
  <c r="J71" i="39"/>
  <c r="C97" i="39" s="1"/>
  <c r="G16" i="39"/>
  <c r="J12" i="39"/>
  <c r="F116" i="38"/>
  <c r="E116" i="38"/>
  <c r="I93" i="38"/>
  <c r="B93" i="38"/>
  <c r="I83" i="38"/>
  <c r="B83" i="38"/>
  <c r="J71" i="38"/>
  <c r="C97" i="38" s="1"/>
  <c r="G16" i="38"/>
  <c r="J12" i="38"/>
  <c r="J17" i="35" l="1"/>
  <c r="C15" i="29" l="1"/>
  <c r="G22" i="29" l="1"/>
  <c r="K18" i="29" l="1"/>
  <c r="K19" i="29"/>
  <c r="B42" i="29" s="1"/>
  <c r="K17" i="29"/>
  <c r="B40" i="29" s="1"/>
  <c r="K15" i="29"/>
  <c r="B39" i="29" s="1"/>
  <c r="H22" i="29" l="1"/>
  <c r="B41" i="29"/>
  <c r="C39" i="29" s="1"/>
  <c r="L15" i="29"/>
  <c r="J22" i="29" s="1"/>
  <c r="F28" i="29"/>
  <c r="G28" i="29" s="1"/>
  <c r="J65" i="29"/>
  <c r="B65" i="29"/>
  <c r="I55" i="29"/>
  <c r="B55" i="29"/>
  <c r="B45" i="29"/>
  <c r="D45" i="29" s="1"/>
  <c r="J39" i="29"/>
  <c r="C69"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EDAZA</author>
  </authors>
  <commentList>
    <comment ref="N36" authorId="0" shapeId="0" xr:uid="{00000000-0006-0000-0000-000001000000}">
      <text>
        <r>
          <rPr>
            <b/>
            <sz val="9"/>
            <color rgb="FF000000"/>
            <rFont val="Tahoma"/>
            <family val="2"/>
          </rPr>
          <t>FORMATO 14</t>
        </r>
      </text>
    </comment>
    <comment ref="J48" authorId="0" shapeId="0" xr:uid="{00000000-0006-0000-0000-000002000000}">
      <text>
        <r>
          <rPr>
            <b/>
            <sz val="9"/>
            <color rgb="FF000000"/>
            <rFont val="Tahoma"/>
            <family val="2"/>
          </rPr>
          <t>FORMATO 6</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EDAZA</author>
  </authors>
  <commentList>
    <comment ref="N59" authorId="0" shapeId="0" xr:uid="{00000000-0006-0000-0800-000001000000}">
      <text>
        <r>
          <rPr>
            <b/>
            <sz val="9"/>
            <color rgb="FF000000"/>
            <rFont val="Tahoma"/>
            <family val="2"/>
          </rPr>
          <t>FORMATO 14</t>
        </r>
      </text>
    </comment>
    <comment ref="N68" authorId="0" shapeId="0" xr:uid="{00000000-0006-0000-0800-000002000000}">
      <text>
        <r>
          <rPr>
            <b/>
            <sz val="9"/>
            <color rgb="FF000000"/>
            <rFont val="Tahoma"/>
            <family val="2"/>
          </rPr>
          <t>FORMATO 14</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EDAZA</author>
  </authors>
  <commentList>
    <comment ref="N59" authorId="0" shapeId="0" xr:uid="{00000000-0006-0000-0900-000001000000}">
      <text>
        <r>
          <rPr>
            <b/>
            <sz val="9"/>
            <color rgb="FF000000"/>
            <rFont val="Tahoma"/>
            <family val="2"/>
          </rPr>
          <t>FORMATO 14</t>
        </r>
      </text>
    </comment>
    <comment ref="N68" authorId="0" shapeId="0" xr:uid="{00000000-0006-0000-0900-000002000000}">
      <text>
        <r>
          <rPr>
            <b/>
            <sz val="9"/>
            <color rgb="FF000000"/>
            <rFont val="Tahoma"/>
            <family val="2"/>
          </rPr>
          <t>FORMATO 14</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EDAZA</author>
  </authors>
  <commentList>
    <comment ref="N59" authorId="0" shapeId="0" xr:uid="{00000000-0006-0000-0A00-000001000000}">
      <text>
        <r>
          <rPr>
            <b/>
            <sz val="9"/>
            <color rgb="FF000000"/>
            <rFont val="Tahoma"/>
            <family val="2"/>
          </rPr>
          <t>FORMATO 14</t>
        </r>
      </text>
    </comment>
    <comment ref="N68" authorId="0" shapeId="0" xr:uid="{00000000-0006-0000-0A00-000002000000}">
      <text>
        <r>
          <rPr>
            <b/>
            <sz val="9"/>
            <color rgb="FF000000"/>
            <rFont val="Tahoma"/>
            <family val="2"/>
          </rPr>
          <t>FORMATO 14</t>
        </r>
      </text>
    </comment>
  </commentList>
</comments>
</file>

<file path=xl/sharedStrings.xml><?xml version="1.0" encoding="utf-8"?>
<sst xmlns="http://schemas.openxmlformats.org/spreadsheetml/2006/main" count="634" uniqueCount="215">
  <si>
    <t>ANEXO EVALUACION DE EXPERIENCIA, TECNICA Y PUNTUABLE CMA-001-2024</t>
  </si>
  <si>
    <t>INTERVENTORÍA TÉCNICA, ADMINISTRATIVA, FINANCIERA, AMBIENTAL Y SST PARA EL MEJORAMIENTO DE LAS VÍAS DEL MUNICIPIO DE CHÍA, CUNDINAMARCA.</t>
  </si>
  <si>
    <t>1. EXPERIENCIA GENERAL, 2.2 INTERVENTORÍA A PROYECTOS DE MEJORAMIENTO EN VÍAS TERCIARIAS</t>
  </si>
  <si>
    <t>Proponente</t>
  </si>
  <si>
    <t>Integrantes</t>
  </si>
  <si>
    <t>INTERVENTORÍA A PROYECTOS DE: CONSTRUCCIÓN O RECONSTRUCCIÓN O MEJORAMIENTO EN PAVIMENTO ASFÁLTICO O CONCRETO HIDRÁULICO O PLACA HUELLA DE VÍAS PRIMARIAS O SECUNDARIAS O VÍAS TERCIARIAS O VÍAS URBANAS O PISTAS DE AEROPUERTOS
Nota 1: Se aclara que también será válida la experiencia que haya sido ejecutada a través de interventoría a alguna de las actividades constructivas de la experiencia general para Vías en Asfalto Natural o
Asfaltita.
Nota 2: En caso que el proyecto a realizar la interventoría corresponda a pavimento articulado o adoquinado, también será válida la acreditación de la experiencia en este tipo de pavimento por parte de los Proponentes.</t>
  </si>
  <si>
    <t>Participacion</t>
  </si>
  <si>
    <t xml:space="preserve"> Valor en $</t>
  </si>
  <si>
    <t>Valor en SMMLV</t>
  </si>
  <si>
    <t xml:space="preserve">Valor en SMMLV por porcentaje de participación </t>
  </si>
  <si>
    <t>El Proponente acreditará que la sumatoria de los
contratos aportados como experiencia es mayor o igual al cien por ciento (100 %) respecto del valor
total del Presupuesto Oficial establecido para el Proceso de Contratación expresado en SMMLV</t>
  </si>
  <si>
    <t>10.1.3 CLASIFICACIÓN DE LA EXPERIENCIA EN EL “CLASIFICADOR DE BIENES, OBRAS Y SERVICIOS DE LAS NACIONES UNIDAS”
Los contratos aportados para efectos de acreditación de la experiencia requerida deben estar clasificados en alguno de los siguientes códigos: 81101500 - 80101600</t>
  </si>
  <si>
    <t>CUMPLE</t>
  </si>
  <si>
    <t>ALIANZA INTEGRAL DE PROYECTOS SAS BIC</t>
  </si>
  <si>
    <t>DESARROLLAR LA INTERVENTORIA TECNICA, ADMINISTRATIVA, AMBIENTAL, SOCIAL. JURIDICA Y FINANCIERA A CONTRATOS DE OBRA PUBLICA RESULTADO DE LAS LICITACIONES FDLK-LP-05-2011 Y FDLK-LP-07-2011</t>
  </si>
  <si>
    <t>81101500 (pag 357)
80101600 (pag 357)</t>
  </si>
  <si>
    <t>INTERVENTORÍA TÉCNICA, ADMINISTRATIVA Y FINANCIERA DEL CONTRATO QUE TIENE POR OBJETO LA CONSTRUCCIÓN DE LA VÍA SAN LORENZO - CRUCE SABANAS DEL ROSARIO EN MEZCLA DENSA EN CALIENTE EN EL MUNICIPIO DE CASTILLA LA NUEVA - META, EN EJECUCIÓN DEL PROYECTO (58002).</t>
  </si>
  <si>
    <t>81101500 (pag 105)
80101600 (pag 105)</t>
  </si>
  <si>
    <t>INTERVENTORIA TÉCNICA PARA LA CONSTRUCCIÓN EN PAVIMENTO FLEXIBLE DE LA CALLE 8ª ENTRE CARRERA 2ª Y 3ª, Y LA CARRERA 3ª ENTRE CALLE 8ª Y 9ª DEL MUNICIPIO DE TENJO CUNDINAMARCA</t>
  </si>
  <si>
    <t>81101500 (pag 167)
80101600 (pag 167)</t>
  </si>
  <si>
    <t>INTERVENTORIA TECNICA, ADMINISTRATIVA, FINANCIERA, AMBIENTAL Y CONTABLE AL CONTRATO DE OBRA PUBLICA N° 04-2013 QUE TIENE POR OBJETO CONSTRUCCION DE PAVIMENTO FLEXIBLE Y OBRAS COMPLEMENTARIAS EN CARRERA SEXTA EN EL MUNICIPIO DE NEMOCON, DEPARTAMENTO DE CUNDINAMARCA.</t>
  </si>
  <si>
    <t>81101500 (pag 208)
80101600 (pag 208)</t>
  </si>
  <si>
    <t>P.O. Valor en $</t>
  </si>
  <si>
    <t>P.O. Valor SMMLV</t>
  </si>
  <si>
    <t>PROMEDIO - EXPERIENCIA EN SMMLV</t>
  </si>
  <si>
    <t>Presupuesto Oficial</t>
  </si>
  <si>
    <t>2. REGISTRO UNICO DE PROPONENTES</t>
  </si>
  <si>
    <t>No. De Certificado</t>
  </si>
  <si>
    <t>Fecha de expediciòn</t>
  </si>
  <si>
    <t>CLASIFICACIÓN DE LA EXPERIENCIA EN EL “CLASIFICADOR DE BIENES, OBRAS Y SERVICIOS DE LAS NACIONES UNIDAS” 81101500 - 80101600</t>
  </si>
  <si>
    <t xml:space="preserve">Verificado </t>
  </si>
  <si>
    <t>“Formato 8 - Aceptación y cumplimiento de la formación académica y la experiencia del personal clave evaluable”</t>
  </si>
  <si>
    <t>CUMPLE  (SI/NO)</t>
  </si>
  <si>
    <t>AA24821298</t>
  </si>
  <si>
    <t>PAG 31</t>
  </si>
  <si>
    <t>EL PROPONENTE PRESENTA EL FORMATO 8 DILIGENCIADO</t>
  </si>
  <si>
    <t>PAG 32</t>
  </si>
  <si>
    <t>3. CRITERIOS DE EVALUACIÓN, ASIGNACIÓN DE PUNTAJE Y CRITERIOS DE DESEMPATE</t>
  </si>
  <si>
    <t>FORMA DE VERIFICACIÓN Y ASIGNACIÓN DE PUNTAJE POR LA EXPERIENCIA DEL PROPONENTE</t>
  </si>
  <si>
    <t>4.2 EQUIPO DE TRABAJO (Personal Clave Evaluable)</t>
  </si>
  <si>
    <t>4.3 FACTOR DE SOSTENIBILIDAD
La Entidad asignará un (1) punto al Proponente que se comprometa con el diligenciamiento del
“Formato 12 – Factor de sostenibilidad”</t>
  </si>
  <si>
    <t>4.6 EMPRENDIMIENTOS Y EMPRESAS DE MUJERES
La Entidad asignará un puntaje de cero punto veinticinco (0.25) puntos al Proponente que acredite
la calidad de emprendimientos y empresas de mujeres con domicilio en el territorio nacional de
conformidad con lo previsto en el artículo 2.2.1.2.4.2.14. del Decreto 1082 de 2015 o la norma que
lo modifique, sustituya o complemente.</t>
  </si>
  <si>
    <t xml:space="preserve">      4.7 MIPYME DOMICILIADA EN COLOMBIA                            La Entidad otorgará un puntaje de cero punto veinticinco (0.25) puntos al Proponente que acredite
la calidad de Mipyme domiciliada en Colombia, de conformidad con el artículo 2.2.1.2.4.2.4 del
Decreto 1082 de 2015, en concordancia con el parágrafo del artículo 2.2.1.13.2.4 del Decreto 1074 de 2015, o la norma que lo modifique, complemente o sustituya.</t>
  </si>
  <si>
    <t>CONTRATOS APORTADOS CONFORME EL VALOR EN SMMLV</t>
  </si>
  <si>
    <t>PROMEDIO DE CONTRATOS ACREDITADOS PARA EXPERIENCIA, EXPRESADO EN SMMLV</t>
  </si>
  <si>
    <t xml:space="preserve">TRM APLICADA </t>
  </si>
  <si>
    <t>METODO (Media geométrica)</t>
  </si>
  <si>
    <t>La asignación de puntaje relacionada con el “Equipo de trabajo (Personal Clave Evaluable)” se
realizará de la siguiente manera:</t>
  </si>
  <si>
    <t>TMR - VIGENTE 9 DE MAYO 2024, VALOR 3,902.63 COP</t>
  </si>
  <si>
    <t>4.2.1 EXPERIENCIA ESPECÍFICA ADICIONAL
La Entidad asignará cinco (5) puntos al Proponente que se comprometa con el diligenciamiento del
“Formato 9 - Experiencia y formación académica adicional del Personal Clave Evaluable” a acreditar
que tienen un (1) año de experiencia específica adicional a la definida en la “Matriz 4</t>
  </si>
  <si>
    <t>4.2.2 FORMACIÓN ACADÉMICA ADICIONAL
La Entidad asignará cinco (5) puntos al Proponente que se comprometa con el diligenciamiento del
“Formato 9 – Experiencia y formación académica adicional del Personal Clave Evaluable” a acreditar
que tienen una formación académica adicional a la definida en la “Matriz 4</t>
  </si>
  <si>
    <t>PUNTAJE 10</t>
  </si>
  <si>
    <t>4.4. APOYO A LA INDUSTRIA NACIONAL</t>
  </si>
  <si>
    <t>VINCULACIÓN DE PERSONAS CON DISCAPACIDAD</t>
  </si>
  <si>
    <t>PROPONENTE</t>
  </si>
  <si>
    <t>PUNTAJE(0-20)</t>
  </si>
  <si>
    <t>La Entidad asignará un (1) punto al Proponente que acredite el número mínimo de personas en condición de discapacidad, de acuerdo con el número total de trabajadores de la planta de su personal, en los términos señalados en el artículo 2.2.1.2.4.2.6. del Decreto 1082 de 2015.</t>
  </si>
  <si>
    <t>PUNTAJE (0-1)</t>
  </si>
  <si>
    <t>ACREDITA REQUISITO - FORMATO 7 – PUNTAJE DE INDUSTRIA NACIONAL
FORMATO 7A – PROMOCIÓN DE SERVICIOS NACIONALES O CON TRATO NACIONAL</t>
  </si>
  <si>
    <t>PRESENTA FORMATO 6 Y CONSTANCIA DEL MINISTERIO DE TRABAJO</t>
  </si>
  <si>
    <t>Asimismo, las Entidades deberán reducir durante la evaluación de las ofertas dos (2) puntos a los Proponentes que se les haya impuesto una o más multas o cláusulas penales durante el último año, contado a partir de la fecha prevista para el cierre del proceso, sin importar la cuantía y sin perjuicio de las demás consecuencias derivadas del incumplimiento. Esta reducción también afecta a los Consorcios y a las Uniones Temporales si alguno de sus integrantes se encuentra en la situación
anterior.</t>
  </si>
  <si>
    <t>DESCUENTO PUNTAJE</t>
  </si>
  <si>
    <t>Las Entidades deben consultar y analizar las anotaciones vigentes que reposen en el Registro Nacional de Obras Civiles Inconclusas de que trata la Ley 2020 de 2020. En el evento que las personas naturales o jurídicas, nacionales o extranjeras domiciliadas o con Sucursal en Colombia, o integrantes de Proponentes Plurales, cuenten con alguna anotación vigente de obra civil inconclusa en el mencionado registro, se descontará un (1) punto de la sumatoria obtenida en relación con los criterios de evaluación.</t>
  </si>
  <si>
    <t>VERIFICADO PAGINA https://portal.paco.gov.co/index.php?pagina=contratista&amp;identificacion=0</t>
  </si>
  <si>
    <t>-</t>
  </si>
  <si>
    <t>VERIFICADO</t>
  </si>
  <si>
    <t>TOTAL PUNTOS</t>
  </si>
  <si>
    <t>Año</t>
  </si>
  <si>
    <t>Salario mínimo mensual</t>
  </si>
  <si>
    <t>ANEXO EVALUACION DE EXPERIENCIA, TECNICA Y PUNTUABLE CMA-002-2025</t>
  </si>
  <si>
    <t>INTERVENTORÍA TÉCNICA, ADMINISTRATIVA, JURÍDICA, FINANCIERA, AMBIENTAL Y SST PARA INTERVENCIÓN DE REDES ELÉCTRICAS AÉREAS Y CONSTRUCCIÓN RAMPA COSTADO NORTE DEL PUENTE PEATONAL LOCALIZADO EN LA VÍA QUE DEL SECTOR LA CARO CONDUCE AL CASCO URBANO DEL MUNICIPIO DE CHÍA, EN EL PR7 DEL CORREDOR VIAL BOGOTÁ - CHÍA.</t>
  </si>
  <si>
    <t>1. EXPERIENCIA GENERAL,  INTERVENTORÍA DE OBRA PUBLICA DE INFRAESTRUCTURA DE TRANSPORTE</t>
  </si>
  <si>
    <t>INTERVENTORIA A LA CONSTRUCCIÓN O RECONSTRUCCIÓN O MEJORAMIENTO O MANTENIMIENTO O REHABILITACIÓN O CONSERVACIÓN O REPOTENCIACIÓN O REFUERZO O ACTUALIZACION SISMICA DE PUENTES VEHICULARES O PEATONALES O FERREOS, EN ESTRUCTURA MIXTA (EN CONCRETO Y METÁLICA)</t>
  </si>
  <si>
    <t>El Proponente acreditará que la sumatoria de los contratos aportados como experiencia es mayor o igual al cien por ciento (100 %) respecto del valor total del Presupuesto Oficial establecido para el Proceso de Contratación expresado en SMMLV</t>
  </si>
  <si>
    <t>OBSERVACIONES</t>
  </si>
  <si>
    <t>PERSONAL INTERVENTORÍA</t>
  </si>
  <si>
    <t>Cargo</t>
  </si>
  <si>
    <t>Título Profesional</t>
  </si>
  <si>
    <t>Título de Posgrado</t>
  </si>
  <si>
    <t>Experiencia general</t>
  </si>
  <si>
    <t>Experiencia específica</t>
  </si>
  <si>
    <t xml:space="preserve"> CUMPLE</t>
  </si>
  <si>
    <t>(años mínimos)</t>
  </si>
  <si>
    <t xml:space="preserve">Director de Interventoria  </t>
  </si>
  <si>
    <t>Título profesional entre alguna de las siguientes alternativas: Ingeniero civil o Ingeniero de Vías y Transporte, con matricula vigente.</t>
  </si>
  <si>
    <t xml:space="preserve">Posgrado entre alguna de las siguientes alternativas: Gerencia de proyectos o gerencia de obras </t>
  </si>
  <si>
    <t>12 años desde la expedicion de la matricula profesional</t>
  </si>
  <si>
    <t>5 años como director de interventoria en proyectos de infraestructura vial certificados en maximo 5 contratos</t>
  </si>
  <si>
    <t>Residente de Interventoria</t>
  </si>
  <si>
    <t>10 años desde la expedicion de la matricula profesional</t>
  </si>
  <si>
    <t>4 años como residente de interventoria en proyectos de infraestructura vial certificados en maximo 4 contratos</t>
  </si>
  <si>
    <t xml:space="preserve">Ingeniero Civil con posgrado </t>
  </si>
  <si>
    <t>Título profesional entre alguna de las siguientes alternativas: Ingeniero civil</t>
  </si>
  <si>
    <t>Posgrado: en Estructuras</t>
  </si>
  <si>
    <t>4 años como especialista de interventoria en estructuras en proyectos de infraestructura vial certificados en maximo 4 contratos</t>
  </si>
  <si>
    <t>Profesional SST de Interventoria</t>
  </si>
  <si>
    <t>Titulo como profesional enSeguridad y Salud en el Trabajo, con licencia en SST</t>
  </si>
  <si>
    <t>5 años contados a partir de la expedicion de la licencia</t>
  </si>
  <si>
    <t>2 años como SST en proyectos de infraestructura vial certificados en maximo 4 contratos</t>
  </si>
  <si>
    <t>Topografo D</t>
  </si>
  <si>
    <t>Titulo profesional como ingeniero topografico o Ing. Topografo</t>
  </si>
  <si>
    <t>8 años contados a partir de la expedicion del titulo</t>
  </si>
  <si>
    <t>3 años como topografo en proyectos de infraestructura vial certificados en maximo 4 contratos</t>
  </si>
  <si>
    <t xml:space="preserve">Cadenero </t>
  </si>
  <si>
    <t>Bachiller</t>
  </si>
  <si>
    <t xml:space="preserve">5 años desde la obtencion del titulo </t>
  </si>
  <si>
    <t>2 años como cadenero o auxiliar de topografia en proyector de infraestructura vial certificados en maximo 4 contratos</t>
  </si>
  <si>
    <t>EXPERIENCIA ADICIONAL PERSONAL PROFESIONAL CLAVE EVALUABLE</t>
  </si>
  <si>
    <t>Experiencia adicional</t>
  </si>
  <si>
    <t>CONTRATOS</t>
  </si>
  <si>
    <t>Director de Interventoria  (Clave Evaluable) Dedicación del 25% mensual.</t>
  </si>
  <si>
    <t>Un (1) año de experiencia específica adicional como director de interventoria en proyectos de infraestructura vial certificados en maximo 2 contratos</t>
  </si>
  <si>
    <t xml:space="preserve">Residente de Interventoria (Clave Evaluable) Dedicación del 100% mensual. </t>
  </si>
  <si>
    <t>Un (1) año de experiencia específica adicional como residente de interventoria en proyectos de infraestructura via certificados en maximo 2 contratos</t>
  </si>
  <si>
    <t xml:space="preserve">Ingeniero Civil con posgrado (Clave Evaluable)    Dedicación del 15% mensual. </t>
  </si>
  <si>
    <t>Un (1) año de experiencia específica adicional como especialista de interventoria en estructuras en proyectos de infraestructura vial certificados en maximo 2 contratos</t>
  </si>
  <si>
    <t>4.3 FACTOR DE SOSTENIBILIDAD
La Entidad asignará un (1) punto al Proponente que se comprometa con el diligenciamiento del “Formato 12 – Factor de sostenibilidad”</t>
  </si>
  <si>
    <t>4.6 EMPRENDIMIENTOS Y EMPRESAS DE MUJERES
La Entidad asignará un puntaje de cero punto veinticinco (0.25) puntos al Proponente que acredite la calidad de emprendimientos y empresas de mujeres con domicilio en el territorio nacional de conformidad con lo previsto en el artículo 2.2.1.2.4.2.14. del Decreto 1082 de 2015 o la norma que lo modifique, sustituya o complemente.</t>
  </si>
  <si>
    <t>4.7 MIPYME DOMICILIADA EN COLOMBIA              La Entidad otorgará un puntaje de cero punto veinticinco (0.25) puntos al Proponente que acredite la calidad de Mipyme domiciliada en Colombia, de conformidad con el artículo 2.2.1.2.4.2.4 del Decreto 1082 de 2015, en concordancia con el parágrafo del artículo 2.2.1.13.2.4 del Decreto 1074 de 2015, o la norma que lo modifique, complemente o sustituya.</t>
  </si>
  <si>
    <t>4.2.1 EXPERIENCIA ESPECÍFICA ADICIONAL
La Entidad asignará cinco (5) puntos al Proponente que se comprometa con el diligenciamiento del “Formato 9 - Experiencia y formación académica adicional del Personal Clave Evaluable” a acreditar que Director de interventoría, Residente de interventoría e Ingeniero Civil que tengan un (1) año de experiencia específica adicional a la definida en la “Matriz 4</t>
  </si>
  <si>
    <t>4.2.2 FORMACIÓN ACADÉMICA ADICIONAL
La Entidad asignará cinco (5) puntos al Proponente que se comprometa con el diligenciamiento del “Formato 9 – Experiencia y formación académica adicional del Personal Clave Evaluable” Residente de interventoría acreditar que tienen una formación académica adicional a la definida en la “Matriz 4 – Lineamientos de requisitos del Personal” posgrado en Gerencia de proyectos</t>
  </si>
  <si>
    <t>Concepto</t>
  </si>
  <si>
    <t>Puntaje máximo</t>
  </si>
  <si>
    <t>Experiencia del Proponente</t>
  </si>
  <si>
    <t>Equipo de trabajo (Personal Clave Evaluable)</t>
  </si>
  <si>
    <t>Factor de sostenibilidad</t>
  </si>
  <si>
    <t>Apoyo a la industria nacional</t>
  </si>
  <si>
    <t>Vinculación de personas con discapacidad</t>
  </si>
  <si>
    <t>Emprendimientos y empresas de mujeres</t>
  </si>
  <si>
    <t>Mipyme</t>
  </si>
  <si>
    <t>Total</t>
  </si>
  <si>
    <t>XXXXXXXXXXXX</t>
  </si>
  <si>
    <t>ANEXO EVALUACION DE EXPERIENCIA, TECNICA Y PUNTUABLE CMA-010-2025</t>
  </si>
  <si>
    <t>EXPERIENCIA GENERAL</t>
  </si>
  <si>
    <t>EXPERIENCIA ESPECIFICA</t>
  </si>
  <si>
    <t>INTERVENTORÍA A PROYECTOS DE TERMINACIÓN Y/O MEJORAMIENTO Y/O REMODELACIÓN Y/O ADECUACIÓN Y/O MODIFICACIÓN Y/O MANTENIMIENTO Y/O REHABILITACIÓN DE INSTITUCIONES EDUCATIVAS</t>
  </si>
  <si>
    <t>INTERVENTORÍA A CONSTRUCCIÓN Y/O TERMINACIÓN Y/O AMPLIACIÓN Y/O REMODELACIÓN Y/O REFORZAMIENTO Y/O ADECUACIÓN Y/O REHABILITACIÓN Y/O MANTENIMIENTO Y/O MEJORAMIENTO Y/O MODIFICACIÓN DE EDIFICACIONES</t>
  </si>
  <si>
    <t>PROMEDIO</t>
  </si>
  <si>
    <t>SUMATORIA EN SMMLV</t>
  </si>
  <si>
    <t>Por lo menos uno (1) de los contratos válidos aportados como experiencia general deben
contemplar INTERVENTORÍA a un área intervenida o construida que sea igual o superior al %
DE DIMENSIONAMIENTO (F%) del total de metros cuadrados del proceso de selección (el valor
de F%, es de 30.000 m2)</t>
  </si>
  <si>
    <t>Por lo menos uno (1) de los contratos válidos aportados como experiencia general deben contemplar la INTERVENTORÍA A CONSTRUCCIÓN Y/O TERMINACIÓN Y/O AMPLIACIÓN Y/O REMODELACIÓN Y/O REFORZAMIENTO Y/O ADECUACIÓN Y/O MANTENIMIENTO Y/O MEJORAMIENTO Y/O MODIFICACIÓN de edificaciones en alguno, o algunos, de los siguientes materiales como predominante: madera, guadua o bahareque.</t>
  </si>
  <si>
    <t>Los contratos aportados para efectos de acreditación de la experiencia requerida deben estar clasificados en alguno de los siguientes códigos:</t>
  </si>
  <si>
    <t>CAPÍTULO IV. CRITERIOS DE EVALUACIÓN, ASIGNACIÓN DE PUNTAJE Y CRITERIOS DE DESEMPATE</t>
  </si>
  <si>
    <t>METODO</t>
  </si>
  <si>
    <t>4.2 EQUIPO DE TRABAJO (Personal Clave Evaluable) 10 PUNTOS</t>
  </si>
  <si>
    <t>Ingeniero Civil debidamente matriculado y vigente en el COPNIA o Arquitecto debidamente matriculado y vigente en el CPNAA</t>
  </si>
  <si>
    <t>Posgrado en programas de Gerencia de Obra, o Gerencia de Construcciones, o Gerencia de Proyectos, o Gerencia Integral de Obras Civiles, o Gerencia de Administración de Obras Civiles.</t>
  </si>
  <si>
    <t>Diez (10) años de experiencia a partir de la expedición de la tarjeta profesional
Nota: No se aceptarán estudios de tipo: diplomado, curso, seminario como un estudio de posgrado.</t>
  </si>
  <si>
    <t>Seis (6) años de experiencia como director de interventoría en contratos de REMODELACION, MANTENIMIENTO, MEJORAMIENTO, CONSTRUCCION, REPARACIONES LOCATIVAS Y/O AMPLIACIÓN DE EDIFICACIONES certificados en máximo 6 contratos certificados por el contratante y/o empleador o quien haga sus veces.</t>
  </si>
  <si>
    <t>Posgrado N/A</t>
  </si>
  <si>
    <t>Cuatro (4) años de experiencia a partir de la expedición de la tarjeta profesional</t>
  </si>
  <si>
    <t>Dos (2) años de experiencia como coordinador o director o residente de interventoría en contratos de MANTENIMIENTO, MEJORAMIENTO, CONSTRUCCION, REPARACIONES LOCATIVAS Y/O AMPLIACIÓN DE EDIFICACIONES certificados en máximo 2 contratos certificados por el contratante y/o empleador o quien haga sus veces</t>
  </si>
  <si>
    <t>Título Profesional en seguridad y salud en el trabajo-SST.</t>
  </si>
  <si>
    <t>Cuatro (4) años, contados a partir de la obtención de la licencia</t>
  </si>
  <si>
    <t>Tres (3) años de experiencia como coordinador, asesor o profesional en SG-SST en contratos de MANTENIMIENTO, MEJORAMIENTO, CONSTRUCCION, REPARACIONES LOCATIVAS Y/O AMPLIACIÓN DE EDIFICACIONES certificados en máximo 4 contratos certificados por el contratante y/o empleador o quien haga sus veces</t>
  </si>
  <si>
    <t>PERSONAL INTERVENTORÍA CLAVE EVALUABLE</t>
  </si>
  <si>
    <t>PUNTAJE</t>
  </si>
  <si>
    <t>ASPECTOS PONDERABLES 10 PUNTOS</t>
  </si>
  <si>
    <t>Experiencia adicional del Personal
Clave Evaluable 5 puntos</t>
  </si>
  <si>
    <t>Formación académica adicional del
Personal Clave Evaluable 5 puntos</t>
  </si>
  <si>
    <t>4.3 FACTOR DE SOSTENIBILIDAD 1 PUNTO</t>
  </si>
  <si>
    <t>La Entidad asignará un (1) punto al Proponente que se comprometa con el diligenciamiento del “Formato 12 – Factor de sostenibilidad”, y se comprometa con los siguientes aspectos</t>
  </si>
  <si>
    <t>PRESENTA FORMATO</t>
  </si>
  <si>
    <t>En el caso de no contar con conectividad se debe garantizar el uso eficiente de los recursos
como el papel y en la medida de lo posible la sostenibilidad de los insumos.</t>
  </si>
  <si>
    <t>Contar con un programa de transporte sostenible para los equipos de trabajo de la
interventoría que contengan los aspectos de conducción eficiente, seguridad, eficiencia
energética, gestión de emisiones atmosféricas, entre otros.El supervisor verificará el
cumplimiento de este criterio a través de informes periódicos establecidos por la entidad
contratante y, además, comprobará, para el inicio de la ejecución del contrato, que el futuro
Contratista entregue la ficha técnica del papel a utilizar en los términos del numeral “9.1
Información para el control de la ejecución de la obra”</t>
  </si>
  <si>
    <t>Presentar sus entregables (comunicaciones, informes, memorias de cálculo, diseños por componentes, entre otros), siempre que aplique, en impresión a doble cara, asi mismo utilizando papel que cuente con (i) el certificado en el Sello Ambiental Colombiano o (ii)
reciclado o procedente de fuentes forestales sostenibles o naturales y estar libre de cloro elemental. De igual manera, y cuando el documento lo permita, se reutilizarán hojas ya
usadas por una cara, por ejemplo, para evidencias de trabajo de campo, y en el evento en que sus entregables no se requieran en medio físico, garantizar que los documentos sean digitalizados y establecer una política de archivo digital.</t>
  </si>
  <si>
    <t>Contar con un programa de reciclaje y reutilización para el desarrollo de las labores de interventoría que incluya la estrategia de gestión para los residuos posconsumo y un plan de relacionamiento con actores sociales de la cadena de gestión de los residuos.</t>
  </si>
  <si>
    <t>Contar con capacitaciones sobre los impactos ambientales de los proyectos sujetos a interventoría, para lo cual será útil capacitar en manejo de escombros, uso del suelo, conflictos socio ambientales y medidas de manejo, reglamentación ambiental, gestión de plásticos y contaminación, entre otros.</t>
  </si>
  <si>
    <t>4.4. APOYO A LA INDUSTRIA NACIONAL 20 PUNTOS</t>
  </si>
  <si>
    <t>4.5 VINCULACIÓN DE PERSONAS EN CONDICIÓN DE DISCAPACIDAD 1 PUNTO</t>
  </si>
  <si>
    <t>4.6 EMPRENDIMIENTOS Y EMPRESAS DE MUJERES 0,25 PUNTOS</t>
  </si>
  <si>
    <t>La Entidad asignará un puntaje de cero punto veinticinco (0.25) puntos al Proponente que acredite la calidad de emprendimientos y empresas de mujeres con domicilio en el territorio nacional de conformidad con lo previsto en el artículo 2.2.1.2.4.2.14. del Decreto 1082 de 2015 o la norma que lo modifique, sustituya o complemente.</t>
  </si>
  <si>
    <t>PUNTAJE(0-0,25)</t>
  </si>
  <si>
    <t>4.7 MIPYME DOMICILIADA EN COLOMBIA 0,25 PUNTOS</t>
  </si>
  <si>
    <t>La Entidad otorgará un puntaje de ceropunto veinticinco (0.25) puntos al Proponente que acredite la calidad de Mipyme domiciliada en Colombia, de conformidad con el artículo 2.2.1.2.4.2.4 del Decreto 1082 de 2015, en concordancia con el parágrafo del artículo 2.2.1.13.2.4 del Decreto 1074 de 2015, o la norma que lo modifique, complemente o sustituya.</t>
  </si>
  <si>
    <t>PUNTAJE (0-0,25)</t>
  </si>
  <si>
    <t>Asimismo, las Entidades deberán reducir durante la evaluación de las ofertas dos (2) puntos a los Proponentes que se les haya impuesto una o más multas o cláusulas penales durante el último año, contado a partir de la fecha prevista para el cierre del proceso, sin importar la cuantía y sin perjuicio de las demás consecuencias derivadas del incumplimiento. Esta reducción también afecta a los Consorcios y a las Uniones Temporales si alguno de sus integrantes se encuentra en la situación anterior.</t>
  </si>
  <si>
    <t>INTERVENTORÍA INTEGRAL PARA REALIZAR LAS REPARACIONES LOCATIVAS Y LAS ACTIVIDADES DE MANTENIMIENTO PREVENTIVO Y CORRECTIVO EN LAS INSTITUCIONES EDUCATIVAS OFICIALES DEL MUNICIPIO DE CHIA, CUNDINAMARCA</t>
  </si>
  <si>
    <t>CONSULTORES,
DESARROLLO Y AMBIENTE S.A.S - BIC</t>
  </si>
  <si>
    <t>INTERVENTORÍA TÉCNICA, ADMINISTRATIVA, FINANCIERA Y AMBIENTAL PARA LA CONSTRUCCIÓN DEL CENTRO DE ATENCIÓN Y VALORACIÓN (CAV) DE FAUNA SILVESTRE EN EL MUNICIPIO DE TOCAIMA.</t>
  </si>
  <si>
    <t>REALIZAR LA INTERVENTORÍA INTEGRAL A LAS OBRAS DE MANTENIMIENTO GENERAL E INSTALACIÓN REQUERIDA EN LAS SEDES FACILITANDO LA MIGRACIÓN A UNA INFRAESTRUCTURA FÍSICA.</t>
  </si>
  <si>
    <t>REALIZAR LA INTERVENTORÍA INTEGRAL A LAS OBRAS DE MANTENIMIENTO GENERAL E INSTALACIÓN REQUERIDA EN LAS SEDES FACILITANDO LA MIGRACIÓN A UNA INFRAESTRUCTURA FÍSICA, ÁREA 35.620 M2.</t>
  </si>
  <si>
    <t>REALIZAR LA INTERVENTORIA TECNICA, ADMINISTRATIVA, FINANCIERA, CONTABLE, JURIDICA, AMBIENTAL Y DE SEGURIDAD Y SALUD OCUPACIONAL, AL CONTRATO CUYO OBJETO CONSISTEN EN: ”REALIZAR LAS OBRAS DE CONSTRUCCION DEL SENDERO DE INTERPRETACION AGROECOLÓGICA Y ESTACIONES ECOTERAPÉUTICAS DEL NODO SUMAPAZ, UBICADO EN EL PARQUE ECOLÓGICO CHAQUEN DE LA LOCALIDAD No. SUMAPAZ DE LA CIUDAD DE BOGOTÁ D.C., CONTEMPLADO EN EL MARCO DEL PROYECTO NODOS DE BIODIVERSIDAD, A PRECIOS UNITARIOS FIJOS Y SIN FÓRMULA DE REAJUSTE.</t>
  </si>
  <si>
    <t>____________________________</t>
  </si>
  <si>
    <t>AB25776722</t>
  </si>
  <si>
    <t>28 DE NOVIEMBRE DE 2025</t>
  </si>
  <si>
    <t>SI</t>
  </si>
  <si>
    <t>________________________</t>
  </si>
  <si>
    <t>ACREDITA LOS CODIGOS 81101500 - 80101600</t>
  </si>
  <si>
    <t>TRM APLICADA 3,784.43</t>
  </si>
  <si>
    <t>MEDIA GEOMETRICA</t>
  </si>
  <si>
    <t>TMR - VIGENTE 2 DE DICIEMBRE 2025, VALOR 3,784.43 COP</t>
  </si>
  <si>
    <t>Contar con un programa de capacitaciones orientado al correcto uso de los recursos
naturales en el ejercicio de la labor de interventoría que incorpore gestión de residuos, ahorro de agua, posconsumo, transporte sostenible.</t>
  </si>
  <si>
    <t>ACREDITA EL REQUISITO</t>
  </si>
  <si>
    <t>ACREDITA INGENIERO CIVIL</t>
  </si>
  <si>
    <t>44 AÑOS 9 MESES</t>
  </si>
  <si>
    <t>1 INTERVENTORÍA TÉCNICA, ADMINISTRATIVA, LEGAL Y FINANCIERA DE, REMODELACIÓN, ADECUACIÓN, MANTENIMIENTO Y REPARACIÓN PARA LA INTERVENCION DE LAS EDIFICACIONES INSTITUCIONALES (4 AÑOS)</t>
  </si>
  <si>
    <t>2 INTERVENTORIA TÉCNICA Y ADMINISTRATIVA PARA LA CONSTRUCCIÓN DE TRES (3) EDIFICACIONES PARA
TRIPULACIÓN DE OFICIALES Y SUBOFICIALES EN CACOM NO. 05 UBICADO EN RIONEGRO - ANTIOQUIA (1 AÑO)</t>
  </si>
  <si>
    <t>3 REALIZAR LA INTERVENTORIA TECNIA,
ADMINISTRATIVA, FINANCIERA Y CONTABLE PARA
COMETER LA PRIMERA ETAPA DEL REFORZAMIENTO
ESTRUCTURAL (1 AÑO)</t>
  </si>
  <si>
    <t>Director de interventoría (Personal Clave), dedicacion 80% , RICARDO MORENO GARCIA</t>
  </si>
  <si>
    <t>Profesional en seguridad y salud en el trabajo-SST (personal clave), dedicacion 100%, CARLOS ALBERTO RUADA SUAREZ</t>
  </si>
  <si>
    <t>ADMINISTRADOR EN SALUD OCUPACIONAL</t>
  </si>
  <si>
    <t>7 AÑOS 2 MESES</t>
  </si>
  <si>
    <t>_______________</t>
  </si>
  <si>
    <t>1 CTO DE INTERVENTORIA No. 358 DE 2019 PARA LA INTERVENTORÍA TÉCNICA, ADMINISTRATIVA, FINANCIERA JURÍDICA, SST Y AMBIENTAL PARA LA SUPERVICIÓN AMPLIACIÓN, MEJORAMIENTO, MANTENIMIENTO CORRECTIVO Y PREVENTIVO, ADECUACIONES LOCATIVAS, (2 AÑOS 1 MES)</t>
  </si>
  <si>
    <t>EXPERIENCIA DEL PROPONENTE 67,5 PUNTOS</t>
  </si>
  <si>
    <t>Coordinador de Interventoría (Personal Clave) (1), DEDICACION 100%, JUAN CARLOS ARAGON PINZON</t>
  </si>
  <si>
    <t>N/A</t>
  </si>
  <si>
    <t>23 AÑOS 3 MESES</t>
  </si>
  <si>
    <t>1 INTERVENTORIA AL MANTENIMIENTO DEL
COLEGIO BENJAMÍN HERRERA Y ESCUELA JOSÉ JOAQUÍN CASTRO MARTÍNEZ (20 MESES)</t>
  </si>
  <si>
    <t>2 INTERVENTORIA TECNICA, ADMINISTRATIVA Y FINANCIERA PARA LA CONSTRUCCION DE LA
ESTACION DE POLICIA DEL MUNICIPIO DE SAN VICENTE DEL CAGUAN (8 MESES)</t>
  </si>
  <si>
    <t>Coordinador de Interventoría (Personal Clave) (2), DEDICACION 100%, AGUSTIN MUÑOZ GAITAN</t>
  </si>
  <si>
    <t>30 AÑOS 6 MESES</t>
  </si>
  <si>
    <t>1INTERVENTORÍA TÉCNICA, ADMINISTRATIVA, LEGAL Y FINANCIERA DE, MANTENIMIENTO PREVENTIVO Y CORRECTIVO REMODELACIÓN, ADECUACIÓN, AMPLIACIÓN, REPARACIÓN, DEMOLICIONES
Y CONSTRUCCIÓN PARA LA INTERVENCION DE LAS EDIFICACIONES INSTITUCIONALES DENOMINADAS SALONES COMUNALES Y ATENCIÓN AL
ADULTO MAYOR, EN LAS SEDES OLARTE, BARRANQUILLITA, JORGE ELIECER GAITAN, CIUDAD MONTES, EL BALCON, PERDOMO ALTO, LA MANUELITA, VENECIA, JERUSALEN, LA LIBERTAD Y PASTRANA,
LOS ALPES, SAN DIONISIO, GUACAMAYAS, ARABIA, PRIMAVERA NORTE, LOS OLIVOS Y SAL BLAS, LA ESMERALDA, VILLA CLEMENCIA, COUNTRY SUR Y BOSA ISLANDIA ( 2 AÑOS 10 MESES)</t>
  </si>
  <si>
    <t>2 INTERVENTORIA TECNICA, ADMINISTRATIVA, AMBIENTAL, FINANCIERA, CONTABLE Y JURIDICA
PARA LOS CONTRATOS DE OBRA CUYO OBJETO ES ADECUACIÓN ( 1 AÑO 11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</si>
</sst>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 #,##0_-;_-* &quot;-&quot;_-;_-@_-"/>
    <numFmt numFmtId="44" formatCode="_-&quot;$&quot;\ * #,##0.00_-;\-&quot;$&quot;\ * #,##0.00_-;_-&quot;$&quot;\ * &quot;-&quot;??_-;_-@_-"/>
    <numFmt numFmtId="43" formatCode="_-* #,##0.00_-;\-* #,##0.00_-;_-* &quot;-&quot;??_-;_-@_-"/>
    <numFmt numFmtId="164" formatCode="_ * #,##0_ ;_ * \-#,##0_ ;_ * &quot;-&quot;??_ ;_ @_ "/>
    <numFmt numFmtId="165" formatCode="[$$-240A]\ #,##0.00"/>
    <numFmt numFmtId="166" formatCode="&quot;$&quot;\ #,##0.00"/>
    <numFmt numFmtId="167" formatCode="&quot;$&quot;#,##0.00"/>
    <numFmt numFmtId="168" formatCode="[$$-240A]#,##0.00"/>
    <numFmt numFmtId="169" formatCode="_-* #,##0.00\ _P_t_s_-;\-* #,##0.00\ _P_t_s_-;_-* &quot;-&quot;??\ _P_t_s_-;_-@_-"/>
    <numFmt numFmtId="170" formatCode="_(&quot;$&quot;\ * #,##0.00_);_(&quot;$&quot;\ * \(#,##0.00\);_(&quot;$&quot;\ * &quot;-&quot;??_);_(@_)"/>
    <numFmt numFmtId="171" formatCode="_-* #,##0\ _P_t_s_-;\-* #,##0\ _P_t_s_-;_-* &quot;-&quot;??\ _P_t_s_-;_-@_-"/>
    <numFmt numFmtId="172" formatCode="[$$]\ #,##0.00;\-[$$]\ #,##0.00"/>
    <numFmt numFmtId="173" formatCode="_-* #,##0.00_-;\-* #,##0.00_-;_-* &quot;-&quot;_-;_-@_-"/>
  </numFmts>
  <fonts count="27" x14ac:knownFonts="1">
    <font>
      <sz val="10"/>
      <color rgb="FF000000"/>
      <name val="Arial"/>
      <scheme val="minor"/>
    </font>
    <font>
      <sz val="11"/>
      <color theme="1"/>
      <name val="Arial"/>
      <family val="2"/>
      <scheme val="minor"/>
    </font>
    <font>
      <sz val="10"/>
      <name val="Arial"/>
      <family val="2"/>
    </font>
    <font>
      <sz val="10"/>
      <name val="Arial"/>
      <family val="2"/>
    </font>
    <font>
      <b/>
      <sz val="9"/>
      <name val="Arial"/>
      <family val="2"/>
    </font>
    <font>
      <sz val="9"/>
      <name val="Arial"/>
      <family val="2"/>
    </font>
    <font>
      <sz val="9"/>
      <color theme="1"/>
      <name val="Arial"/>
      <family val="2"/>
    </font>
    <font>
      <sz val="10"/>
      <color rgb="FF000000"/>
      <name val="Arial"/>
      <family val="2"/>
      <scheme val="minor"/>
    </font>
    <font>
      <sz val="10"/>
      <color theme="1"/>
      <name val="Arial"/>
      <family val="2"/>
    </font>
    <font>
      <b/>
      <sz val="11"/>
      <color theme="1"/>
      <name val="Arial"/>
      <family val="2"/>
    </font>
    <font>
      <b/>
      <sz val="10"/>
      <name val="Arial"/>
      <family val="2"/>
    </font>
    <font>
      <b/>
      <sz val="14"/>
      <name val="Arial"/>
      <family val="2"/>
    </font>
    <font>
      <b/>
      <sz val="12"/>
      <name val="Arial"/>
      <family val="2"/>
    </font>
    <font>
      <sz val="12"/>
      <name val="Arial"/>
      <family val="2"/>
    </font>
    <font>
      <b/>
      <sz val="11"/>
      <name val="Arial"/>
      <family val="2"/>
    </font>
    <font>
      <sz val="11"/>
      <name val="Arial"/>
      <family val="2"/>
    </font>
    <font>
      <b/>
      <sz val="16"/>
      <name val="Arial"/>
      <family val="2"/>
    </font>
    <font>
      <b/>
      <sz val="12"/>
      <name val="Century Gothic"/>
      <family val="2"/>
    </font>
    <font>
      <b/>
      <sz val="9"/>
      <color rgb="FF000000"/>
      <name val="Tahoma"/>
      <family val="2"/>
    </font>
    <font>
      <b/>
      <sz val="10"/>
      <color theme="1"/>
      <name val="Arial"/>
      <family val="2"/>
    </font>
    <font>
      <sz val="10"/>
      <color rgb="FF000000"/>
      <name val="Arial"/>
      <family val="2"/>
      <scheme val="minor"/>
    </font>
    <font>
      <b/>
      <sz val="12"/>
      <color rgb="FFFF0000"/>
      <name val="Arial"/>
      <family val="2"/>
    </font>
    <font>
      <b/>
      <sz val="10"/>
      <name val="Arial"/>
      <family val="2"/>
      <scheme val="minor"/>
    </font>
    <font>
      <sz val="12"/>
      <name val="Arial"/>
      <family val="2"/>
      <scheme val="minor"/>
    </font>
    <font>
      <sz val="10"/>
      <color rgb="FF001D35"/>
      <name val="Arial"/>
      <family val="2"/>
      <scheme val="minor"/>
    </font>
    <font>
      <sz val="12"/>
      <name val="Arial Narrow"/>
      <family val="2"/>
    </font>
    <font>
      <b/>
      <sz val="12"/>
      <name val="Arial"/>
      <family val="2"/>
      <scheme val="minor"/>
    </font>
  </fonts>
  <fills count="10">
    <fill>
      <patternFill patternType="none"/>
    </fill>
    <fill>
      <patternFill patternType="gray125"/>
    </fill>
    <fill>
      <patternFill patternType="solid">
        <fgColor rgb="FFF0F4FA"/>
      </patternFill>
    </fill>
    <fill>
      <patternFill patternType="solid">
        <fgColor rgb="FFFFFFFF"/>
      </patternFill>
    </fill>
    <fill>
      <patternFill patternType="solid">
        <fgColor rgb="FFD6EAF8"/>
      </patternFill>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
      <patternFill patternType="solid">
        <fgColor rgb="FFD0CECE"/>
        <bgColor indexed="64"/>
      </patternFill>
    </fill>
    <fill>
      <patternFill patternType="solid">
        <fgColor rgb="FF92D050"/>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rgb="FF000000"/>
      </left>
      <right style="medium">
        <color rgb="FF000000"/>
      </right>
      <top style="medium">
        <color rgb="FF000000"/>
      </top>
      <bottom style="medium">
        <color rgb="FF000000"/>
      </bottom>
      <diagonal/>
    </border>
  </borders>
  <cellStyleXfs count="18">
    <xf numFmtId="0" fontId="0" fillId="0" borderId="0"/>
    <xf numFmtId="0" fontId="2" fillId="0" borderId="0"/>
    <xf numFmtId="169" fontId="3" fillId="0" borderId="0" applyFont="0" applyFill="0" applyBorder="0" applyAlignment="0" applyProtection="0"/>
    <xf numFmtId="9" fontId="3" fillId="0" borderId="0" applyFont="0" applyFill="0" applyBorder="0" applyAlignment="0" applyProtection="0"/>
    <xf numFmtId="170" fontId="3"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0" fontId="3" fillId="0" borderId="0"/>
    <xf numFmtId="41" fontId="7"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9" fontId="20" fillId="0" borderId="0" applyFont="0" applyFill="0" applyBorder="0" applyAlignment="0" applyProtection="0"/>
    <xf numFmtId="169" fontId="2" fillId="0" borderId="0" applyFont="0" applyFill="0" applyBorder="0" applyAlignment="0" applyProtection="0"/>
    <xf numFmtId="9" fontId="2" fillId="0" borderId="0" applyFont="0" applyFill="0" applyBorder="0" applyAlignment="0" applyProtection="0"/>
    <xf numFmtId="170" fontId="2" fillId="0" borderId="0" applyFont="0" applyFill="0" applyBorder="0" applyAlignment="0" applyProtection="0"/>
  </cellStyleXfs>
  <cellXfs count="509">
    <xf numFmtId="0" fontId="0" fillId="0" borderId="0" xfId="0"/>
    <xf numFmtId="0" fontId="4" fillId="0" borderId="0" xfId="1" applyFont="1"/>
    <xf numFmtId="0" fontId="5" fillId="0" borderId="0" xfId="1" applyFont="1"/>
    <xf numFmtId="169" fontId="5" fillId="0" borderId="0" xfId="2" applyFont="1" applyFill="1"/>
    <xf numFmtId="164" fontId="5" fillId="0" borderId="0" xfId="2" applyNumberFormat="1" applyFont="1" applyFill="1"/>
    <xf numFmtId="0" fontId="4" fillId="0" borderId="0" xfId="1" applyFont="1" applyAlignment="1">
      <alignment vertical="center" wrapText="1"/>
    </xf>
    <xf numFmtId="165" fontId="5" fillId="0" borderId="0" xfId="1" applyNumberFormat="1" applyFont="1" applyAlignment="1">
      <alignment wrapText="1"/>
    </xf>
    <xf numFmtId="0" fontId="5" fillId="0" borderId="0" xfId="1" applyFont="1" applyAlignment="1">
      <alignment horizontal="center" vertical="center" wrapText="1"/>
    </xf>
    <xf numFmtId="9" fontId="5" fillId="0" borderId="0" xfId="1" applyNumberFormat="1" applyFont="1" applyAlignment="1">
      <alignment horizontal="center" vertical="center" wrapText="1"/>
    </xf>
    <xf numFmtId="14" fontId="5" fillId="0" borderId="0" xfId="1" applyNumberFormat="1" applyFont="1" applyAlignment="1">
      <alignment horizontal="center" vertical="center" wrapText="1"/>
    </xf>
    <xf numFmtId="9" fontId="5" fillId="0" borderId="0" xfId="1" quotePrefix="1" applyNumberFormat="1" applyFont="1" applyAlignment="1">
      <alignment horizontal="center" vertical="center" wrapText="1"/>
    </xf>
    <xf numFmtId="166" fontId="5" fillId="0" borderId="0" xfId="1" applyNumberFormat="1" applyFont="1" applyAlignment="1">
      <alignment horizontal="center" vertical="center" wrapText="1"/>
    </xf>
    <xf numFmtId="0" fontId="5" fillId="0" borderId="0" xfId="1" applyFont="1" applyAlignment="1">
      <alignment wrapText="1"/>
    </xf>
    <xf numFmtId="0" fontId="4" fillId="0" borderId="0" xfId="1" applyFont="1" applyAlignment="1">
      <alignment horizontal="center" vertical="center" wrapText="1"/>
    </xf>
    <xf numFmtId="0" fontId="5" fillId="0" borderId="0" xfId="1" quotePrefix="1" applyFont="1" applyAlignment="1">
      <alignment horizontal="center" vertical="center" wrapText="1"/>
    </xf>
    <xf numFmtId="167" fontId="5" fillId="0" borderId="0" xfId="3" applyNumberFormat="1" applyFont="1" applyFill="1" applyBorder="1" applyAlignment="1">
      <alignment horizontal="right" vertical="center" wrapText="1"/>
    </xf>
    <xf numFmtId="2" fontId="5" fillId="0" borderId="0" xfId="4" applyNumberFormat="1" applyFont="1" applyFill="1" applyBorder="1" applyAlignment="1">
      <alignment horizontal="center" vertical="center" wrapText="1"/>
    </xf>
    <xf numFmtId="2" fontId="5" fillId="0" borderId="0" xfId="1" quotePrefix="1" applyNumberFormat="1" applyFont="1" applyAlignment="1">
      <alignment horizontal="center" vertical="center" wrapText="1"/>
    </xf>
    <xf numFmtId="2" fontId="6" fillId="0" borderId="0" xfId="1" quotePrefix="1" applyNumberFormat="1" applyFont="1" applyAlignment="1">
      <alignment horizontal="center" vertical="center" wrapText="1"/>
    </xf>
    <xf numFmtId="171" fontId="4" fillId="0" borderId="0" xfId="2" applyNumberFormat="1" applyFont="1" applyFill="1" applyBorder="1" applyAlignment="1">
      <alignment horizontal="center" vertical="center" wrapText="1"/>
    </xf>
    <xf numFmtId="2" fontId="5" fillId="0" borderId="0" xfId="1" applyNumberFormat="1" applyFont="1" applyAlignment="1">
      <alignment horizontal="center" vertical="center" wrapText="1"/>
    </xf>
    <xf numFmtId="0" fontId="4" fillId="0" borderId="0" xfId="1" applyFont="1" applyAlignment="1">
      <alignment horizontal="left" vertical="center" wrapText="1"/>
    </xf>
    <xf numFmtId="9" fontId="5" fillId="0" borderId="0" xfId="3" applyFont="1" applyFill="1" applyBorder="1" applyAlignment="1">
      <alignment horizontal="center" vertical="center" wrapText="1"/>
    </xf>
    <xf numFmtId="2" fontId="4" fillId="0" borderId="0" xfId="1" applyNumberFormat="1" applyFont="1" applyAlignment="1">
      <alignment horizontal="center" vertical="center" wrapText="1"/>
    </xf>
    <xf numFmtId="0" fontId="5" fillId="0" borderId="0" xfId="1" applyFont="1" applyAlignment="1">
      <alignment vertical="center" wrapText="1"/>
    </xf>
    <xf numFmtId="168" fontId="5" fillId="0" borderId="0" xfId="4" applyNumberFormat="1" applyFont="1" applyFill="1" applyBorder="1" applyAlignment="1">
      <alignment horizontal="right" vertical="center" wrapText="1"/>
    </xf>
    <xf numFmtId="173" fontId="5" fillId="0" borderId="0" xfId="11" applyNumberFormat="1" applyFont="1" applyFill="1" applyBorder="1" applyAlignment="1">
      <alignment horizontal="center" vertical="center" wrapText="1"/>
    </xf>
    <xf numFmtId="0" fontId="4" fillId="0" borderId="0" xfId="1" applyFont="1" applyAlignment="1">
      <alignment vertical="center" wrapText="1" shrinkToFit="1"/>
    </xf>
    <xf numFmtId="0" fontId="2" fillId="0" borderId="0" xfId="1" applyAlignment="1">
      <alignment horizontal="center" vertical="center" wrapText="1"/>
    </xf>
    <xf numFmtId="0" fontId="12" fillId="5" borderId="1" xfId="0" applyFont="1" applyFill="1" applyBorder="1" applyAlignment="1">
      <alignment horizontal="center" vertical="center" wrapText="1"/>
    </xf>
    <xf numFmtId="0" fontId="12" fillId="5" borderId="20" xfId="0" applyFont="1" applyFill="1" applyBorder="1" applyAlignment="1">
      <alignment horizontal="center" vertical="center" wrapText="1"/>
    </xf>
    <xf numFmtId="0" fontId="10" fillId="5" borderId="1" xfId="0" applyFont="1" applyFill="1" applyBorder="1" applyAlignment="1">
      <alignment horizontal="center" vertical="center" wrapText="1"/>
    </xf>
    <xf numFmtId="2" fontId="2" fillId="6" borderId="19" xfId="0" applyNumberFormat="1" applyFont="1" applyFill="1" applyBorder="1" applyAlignment="1">
      <alignment horizontal="center" vertical="center" wrapText="1"/>
    </xf>
    <xf numFmtId="0" fontId="12" fillId="0" borderId="22" xfId="0" applyFont="1" applyBorder="1" applyAlignment="1">
      <alignment horizontal="center" vertical="center" wrapText="1"/>
    </xf>
    <xf numFmtId="165" fontId="12" fillId="5" borderId="1" xfId="0" applyNumberFormat="1" applyFont="1" applyFill="1" applyBorder="1" applyAlignment="1">
      <alignment horizontal="center" vertical="center" wrapText="1"/>
    </xf>
    <xf numFmtId="0" fontId="16" fillId="0" borderId="0" xfId="1" applyFont="1" applyAlignment="1">
      <alignment horizontal="center" vertical="center"/>
    </xf>
    <xf numFmtId="0" fontId="16" fillId="0" borderId="0" xfId="1" applyFont="1" applyAlignment="1">
      <alignment horizontal="center" vertical="center" wrapText="1"/>
    </xf>
    <xf numFmtId="0" fontId="2" fillId="0" borderId="6" xfId="1" applyBorder="1" applyAlignment="1">
      <alignment wrapText="1"/>
    </xf>
    <xf numFmtId="165" fontId="10" fillId="0" borderId="1" xfId="1" applyNumberFormat="1" applyFont="1" applyBorder="1" applyAlignment="1">
      <alignment horizontal="center" vertical="center" wrapText="1"/>
    </xf>
    <xf numFmtId="171" fontId="10" fillId="0" borderId="1" xfId="2" applyNumberFormat="1" applyFont="1" applyFill="1" applyBorder="1" applyAlignment="1">
      <alignment horizontal="center" vertical="center" wrapText="1"/>
    </xf>
    <xf numFmtId="0" fontId="10" fillId="0" borderId="7" xfId="1" applyFont="1" applyBorder="1" applyAlignment="1">
      <alignment horizontal="left" vertical="center" wrapText="1"/>
    </xf>
    <xf numFmtId="0" fontId="10" fillId="0" borderId="8" xfId="1" applyFont="1" applyBorder="1" applyAlignment="1">
      <alignment horizontal="left" vertical="center" wrapText="1"/>
    </xf>
    <xf numFmtId="165" fontId="2" fillId="0" borderId="1" xfId="1" applyNumberFormat="1" applyBorder="1" applyAlignment="1">
      <alignment horizontal="center" vertical="center" wrapText="1"/>
    </xf>
    <xf numFmtId="2" fontId="2" fillId="0" borderId="1" xfId="1" applyNumberFormat="1" applyBorder="1" applyAlignment="1">
      <alignment horizontal="center" vertical="center" wrapText="1"/>
    </xf>
    <xf numFmtId="0" fontId="12" fillId="0" borderId="23" xfId="0" applyFont="1" applyBorder="1" applyAlignment="1">
      <alignment horizontal="center" vertical="center" wrapText="1"/>
    </xf>
    <xf numFmtId="0" fontId="10" fillId="5" borderId="1" xfId="1" applyFont="1" applyFill="1" applyBorder="1" applyAlignment="1">
      <alignment horizontal="center" vertical="center" wrapText="1"/>
    </xf>
    <xf numFmtId="0" fontId="14" fillId="0" borderId="0" xfId="1" applyFont="1"/>
    <xf numFmtId="0" fontId="15" fillId="0" borderId="0" xfId="1" applyFont="1"/>
    <xf numFmtId="169" fontId="15" fillId="0" borderId="0" xfId="2" applyFont="1" applyFill="1"/>
    <xf numFmtId="164" fontId="15" fillId="0" borderId="0" xfId="2" applyNumberFormat="1" applyFont="1" applyFill="1"/>
    <xf numFmtId="165" fontId="10" fillId="0" borderId="0" xfId="1" applyNumberFormat="1" applyFont="1" applyAlignment="1">
      <alignment horizontal="center" vertical="center" wrapText="1"/>
    </xf>
    <xf numFmtId="171" fontId="10" fillId="0" borderId="0" xfId="2" applyNumberFormat="1" applyFont="1" applyFill="1" applyBorder="1" applyAlignment="1">
      <alignment horizontal="center" vertical="center" wrapText="1"/>
    </xf>
    <xf numFmtId="2" fontId="2" fillId="0" borderId="0" xfId="1" applyNumberFormat="1" applyAlignment="1">
      <alignment horizontal="center" vertical="center" wrapText="1"/>
    </xf>
    <xf numFmtId="2" fontId="10" fillId="7" borderId="1" xfId="1" applyNumberFormat="1" applyFont="1" applyFill="1" applyBorder="1" applyAlignment="1">
      <alignment horizontal="center" vertical="center" wrapText="1"/>
    </xf>
    <xf numFmtId="2" fontId="2" fillId="7" borderId="1" xfId="1" applyNumberFormat="1" applyFill="1" applyBorder="1" applyAlignment="1">
      <alignment horizontal="center" vertical="center" wrapText="1"/>
    </xf>
    <xf numFmtId="0" fontId="12" fillId="0" borderId="0" xfId="1" applyFont="1" applyAlignment="1">
      <alignment vertical="center" wrapText="1"/>
    </xf>
    <xf numFmtId="0" fontId="19" fillId="5" borderId="1" xfId="0" applyFont="1" applyFill="1" applyBorder="1" applyAlignment="1">
      <alignment horizontal="center" vertical="center" wrapText="1"/>
    </xf>
    <xf numFmtId="0" fontId="10" fillId="0" borderId="1" xfId="1" applyFont="1" applyBorder="1" applyAlignment="1">
      <alignment horizontal="center" vertical="center" wrapText="1"/>
    </xf>
    <xf numFmtId="9" fontId="10" fillId="0" borderId="1" xfId="14" applyFont="1" applyFill="1" applyBorder="1" applyAlignment="1">
      <alignment horizontal="center" vertical="center" wrapText="1"/>
    </xf>
    <xf numFmtId="9" fontId="4" fillId="0" borderId="1" xfId="14" applyFont="1" applyBorder="1" applyAlignment="1">
      <alignment horizontal="center" vertical="center" wrapText="1"/>
    </xf>
    <xf numFmtId="2" fontId="21" fillId="0" borderId="1" xfId="0" applyNumberFormat="1" applyFont="1" applyBorder="1" applyAlignment="1">
      <alignment horizontal="center" vertical="center" wrapText="1"/>
    </xf>
    <xf numFmtId="44" fontId="10" fillId="0" borderId="1" xfId="13" applyFont="1" applyFill="1" applyBorder="1" applyAlignment="1">
      <alignment horizontal="center" vertical="center" wrapText="1"/>
    </xf>
    <xf numFmtId="44" fontId="4" fillId="0" borderId="1" xfId="13" applyFont="1" applyBorder="1" applyAlignment="1">
      <alignment horizontal="center" vertical="center" wrapText="1"/>
    </xf>
    <xf numFmtId="2" fontId="4" fillId="0" borderId="1" xfId="1" applyNumberFormat="1" applyFont="1" applyBorder="1" applyAlignment="1">
      <alignment horizontal="center" vertical="center" wrapText="1"/>
    </xf>
    <xf numFmtId="2" fontId="10" fillId="0" borderId="1" xfId="1" quotePrefix="1" applyNumberFormat="1" applyFont="1" applyBorder="1" applyAlignment="1">
      <alignment horizontal="center" vertical="center" wrapText="1"/>
    </xf>
    <xf numFmtId="2" fontId="10" fillId="0" borderId="1" xfId="1" applyNumberFormat="1" applyFont="1" applyBorder="1" applyAlignment="1">
      <alignment horizontal="center" vertical="center" wrapText="1"/>
    </xf>
    <xf numFmtId="0" fontId="12" fillId="0" borderId="0" xfId="0" applyFont="1" applyAlignment="1">
      <alignment horizontal="center" vertical="center" wrapText="1"/>
    </xf>
    <xf numFmtId="0" fontId="12" fillId="6" borderId="0" xfId="0" applyFont="1" applyFill="1" applyAlignment="1">
      <alignment horizontal="center" vertical="center" wrapText="1"/>
    </xf>
    <xf numFmtId="0" fontId="12" fillId="6" borderId="20"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12" fillId="5" borderId="44" xfId="0" applyFont="1" applyFill="1" applyBorder="1" applyAlignment="1">
      <alignment horizontal="center" vertical="center" wrapText="1"/>
    </xf>
    <xf numFmtId="0" fontId="12" fillId="0" borderId="0" xfId="1" applyFont="1" applyAlignment="1">
      <alignment horizontal="center" vertical="center" wrapText="1"/>
    </xf>
    <xf numFmtId="0" fontId="12" fillId="0" borderId="13" xfId="1" applyFont="1" applyBorder="1" applyAlignment="1">
      <alignment horizontal="center" vertical="center" wrapText="1"/>
    </xf>
    <xf numFmtId="0" fontId="13" fillId="6" borderId="17" xfId="0" applyFont="1" applyFill="1" applyBorder="1" applyAlignment="1">
      <alignment horizontal="justify" vertical="center" wrapText="1"/>
    </xf>
    <xf numFmtId="0" fontId="12" fillId="6" borderId="22" xfId="0" applyFont="1" applyFill="1" applyBorder="1" applyAlignment="1">
      <alignment horizontal="center" vertical="center" wrapText="1"/>
    </xf>
    <xf numFmtId="3" fontId="24" fillId="0" borderId="0" xfId="0" applyNumberFormat="1" applyFont="1"/>
    <xf numFmtId="0" fontId="9" fillId="2" borderId="16" xfId="0" applyFont="1" applyFill="1" applyBorder="1" applyAlignment="1">
      <alignment horizontal="center" vertical="center" wrapText="1"/>
    </xf>
    <xf numFmtId="0" fontId="9" fillId="2" borderId="18" xfId="0" applyFont="1" applyFill="1" applyBorder="1" applyAlignment="1">
      <alignment horizontal="center" vertical="center" wrapText="1"/>
    </xf>
    <xf numFmtId="1" fontId="8" fillId="2" borderId="19" xfId="0" applyNumberFormat="1" applyFont="1" applyFill="1" applyBorder="1" applyAlignment="1">
      <alignment horizontal="left" vertical="center" wrapText="1"/>
    </xf>
    <xf numFmtId="172" fontId="8" fillId="3" borderId="20" xfId="0" applyNumberFormat="1" applyFont="1" applyFill="1" applyBorder="1" applyAlignment="1">
      <alignment horizontal="right" vertical="center" wrapText="1"/>
    </xf>
    <xf numFmtId="1" fontId="8" fillId="4" borderId="19" xfId="0" applyNumberFormat="1" applyFont="1" applyFill="1" applyBorder="1" applyAlignment="1">
      <alignment horizontal="left" vertical="center" wrapText="1"/>
    </xf>
    <xf numFmtId="172" fontId="8" fillId="4" borderId="20" xfId="0" applyNumberFormat="1" applyFont="1" applyFill="1" applyBorder="1" applyAlignment="1">
      <alignment horizontal="right" vertical="center" wrapText="1"/>
    </xf>
    <xf numFmtId="1" fontId="8" fillId="0" borderId="19" xfId="0" applyNumberFormat="1" applyFont="1" applyBorder="1" applyAlignment="1">
      <alignment horizontal="left" vertical="center" wrapText="1"/>
    </xf>
    <xf numFmtId="172" fontId="8" fillId="0" borderId="20" xfId="0" applyNumberFormat="1" applyFont="1" applyBorder="1" applyAlignment="1">
      <alignment horizontal="right" vertical="center" wrapText="1"/>
    </xf>
    <xf numFmtId="1" fontId="8" fillId="2" borderId="21" xfId="0" applyNumberFormat="1" applyFont="1" applyFill="1" applyBorder="1" applyAlignment="1">
      <alignment horizontal="left" vertical="center" wrapText="1"/>
    </xf>
    <xf numFmtId="172" fontId="8" fillId="3" borderId="23" xfId="0" applyNumberFormat="1" applyFont="1" applyFill="1" applyBorder="1" applyAlignment="1">
      <alignment horizontal="right" vertical="center" wrapText="1"/>
    </xf>
    <xf numFmtId="0" fontId="12" fillId="0" borderId="1" xfId="1" applyFont="1" applyBorder="1" applyAlignment="1">
      <alignment horizontal="center" vertical="center" wrapText="1"/>
    </xf>
    <xf numFmtId="14" fontId="12" fillId="0" borderId="1" xfId="1" applyNumberFormat="1" applyFont="1" applyBorder="1" applyAlignment="1">
      <alignment horizontal="center" vertical="center" wrapText="1"/>
    </xf>
    <xf numFmtId="0" fontId="12" fillId="0" borderId="0" xfId="1" applyFont="1" applyAlignment="1">
      <alignment vertical="center" wrapText="1" shrinkToFit="1"/>
    </xf>
    <xf numFmtId="0" fontId="13" fillId="6" borderId="17" xfId="0" applyFont="1" applyFill="1" applyBorder="1" applyAlignment="1">
      <alignment vertical="center" wrapText="1"/>
    </xf>
    <xf numFmtId="0" fontId="13" fillId="6" borderId="13" xfId="0" applyFont="1" applyFill="1" applyBorder="1" applyAlignment="1">
      <alignment vertical="center" wrapText="1"/>
    </xf>
    <xf numFmtId="0" fontId="13" fillId="6" borderId="22" xfId="0" applyFont="1" applyFill="1" applyBorder="1" applyAlignment="1">
      <alignment vertical="center" wrapText="1"/>
    </xf>
    <xf numFmtId="0" fontId="13" fillId="6" borderId="15" xfId="0" applyFont="1" applyFill="1" applyBorder="1" applyAlignment="1">
      <alignment vertical="center" wrapText="1"/>
    </xf>
    <xf numFmtId="165" fontId="12" fillId="0" borderId="16" xfId="1" applyNumberFormat="1" applyFont="1" applyBorder="1" applyAlignment="1">
      <alignment horizontal="center" vertical="center" wrapText="1"/>
    </xf>
    <xf numFmtId="171" fontId="12" fillId="0" borderId="18" xfId="2" applyNumberFormat="1" applyFont="1" applyFill="1" applyBorder="1" applyAlignment="1">
      <alignment horizontal="center" vertical="center" wrapText="1"/>
    </xf>
    <xf numFmtId="0" fontId="12" fillId="5" borderId="16" xfId="1" applyFont="1" applyFill="1" applyBorder="1" applyAlignment="1">
      <alignment horizontal="center" vertical="center" wrapText="1"/>
    </xf>
    <xf numFmtId="0" fontId="12" fillId="5" borderId="17" xfId="1" applyFont="1" applyFill="1" applyBorder="1" applyAlignment="1">
      <alignment horizontal="center" vertical="center" wrapText="1"/>
    </xf>
    <xf numFmtId="0" fontId="12" fillId="5" borderId="18" xfId="1" applyFont="1" applyFill="1" applyBorder="1" applyAlignment="1">
      <alignment horizontal="center" vertical="center" wrapText="1"/>
    </xf>
    <xf numFmtId="0" fontId="12" fillId="0" borderId="22" xfId="1" applyFont="1" applyBorder="1" applyAlignment="1">
      <alignment horizontal="center" vertical="center" wrapText="1"/>
    </xf>
    <xf numFmtId="14" fontId="12" fillId="0" borderId="22" xfId="1" applyNumberFormat="1" applyFont="1" applyBorder="1" applyAlignment="1">
      <alignment horizontal="center" vertical="center" wrapText="1"/>
    </xf>
    <xf numFmtId="0" fontId="12" fillId="5" borderId="21" xfId="0" applyFont="1" applyFill="1" applyBorder="1" applyAlignment="1">
      <alignment horizontal="center" vertical="center" wrapText="1"/>
    </xf>
    <xf numFmtId="0" fontId="12" fillId="5" borderId="22" xfId="0" applyFont="1" applyFill="1" applyBorder="1" applyAlignment="1">
      <alignment horizontal="center" vertical="center" wrapText="1"/>
    </xf>
    <xf numFmtId="0" fontId="12" fillId="5" borderId="23" xfId="0" applyFont="1" applyFill="1" applyBorder="1" applyAlignment="1">
      <alignment horizontal="center" vertical="center" wrapText="1"/>
    </xf>
    <xf numFmtId="165" fontId="13" fillId="6" borderId="21" xfId="1" applyNumberFormat="1" applyFont="1" applyFill="1" applyBorder="1" applyAlignment="1">
      <alignment horizontal="center" vertical="center" wrapText="1"/>
    </xf>
    <xf numFmtId="2" fontId="13" fillId="6" borderId="23" xfId="1" applyNumberFormat="1" applyFont="1" applyFill="1" applyBorder="1" applyAlignment="1">
      <alignment horizontal="center" vertical="center" wrapText="1"/>
    </xf>
    <xf numFmtId="0" fontId="12" fillId="6" borderId="1" xfId="0" applyFont="1" applyFill="1" applyBorder="1" applyAlignment="1">
      <alignment horizontal="justify" vertical="center" wrapText="1"/>
    </xf>
    <xf numFmtId="0" fontId="12" fillId="0" borderId="0" xfId="1" applyFont="1"/>
    <xf numFmtId="0" fontId="13" fillId="0" borderId="0" xfId="1" applyFont="1"/>
    <xf numFmtId="169" fontId="13" fillId="0" borderId="0" xfId="2" applyFont="1" applyFill="1"/>
    <xf numFmtId="164" fontId="13" fillId="0" borderId="0" xfId="2" applyNumberFormat="1" applyFont="1" applyFill="1"/>
    <xf numFmtId="165" fontId="13" fillId="0" borderId="0" xfId="1" applyNumberFormat="1" applyFont="1" applyAlignment="1">
      <alignment wrapText="1"/>
    </xf>
    <xf numFmtId="0" fontId="13" fillId="0" borderId="0" xfId="1" applyFont="1" applyAlignment="1">
      <alignment horizontal="center" vertical="center" wrapText="1"/>
    </xf>
    <xf numFmtId="0" fontId="13" fillId="0" borderId="0" xfId="1" applyFont="1" applyAlignment="1">
      <alignment wrapText="1"/>
    </xf>
    <xf numFmtId="9" fontId="13" fillId="0" borderId="1" xfId="3" applyFont="1" applyBorder="1" applyAlignment="1">
      <alignment horizontal="center" vertical="center" wrapText="1"/>
    </xf>
    <xf numFmtId="167" fontId="13" fillId="0" borderId="1" xfId="4" applyNumberFormat="1" applyFont="1" applyBorder="1" applyAlignment="1">
      <alignment horizontal="center" vertical="center" wrapText="1"/>
    </xf>
    <xf numFmtId="2" fontId="13" fillId="0" borderId="1" xfId="1" applyNumberFormat="1" applyFont="1" applyBorder="1" applyAlignment="1">
      <alignment horizontal="center" vertical="center" wrapText="1"/>
    </xf>
    <xf numFmtId="2" fontId="13" fillId="0" borderId="1" xfId="12" applyNumberFormat="1" applyFont="1" applyBorder="1" applyAlignment="1">
      <alignment horizontal="center" vertical="center" wrapText="1"/>
    </xf>
    <xf numFmtId="2" fontId="12" fillId="0" borderId="1" xfId="1" quotePrefix="1" applyNumberFormat="1" applyFont="1" applyBorder="1" applyAlignment="1">
      <alignment horizontal="center" vertical="center" wrapText="1"/>
    </xf>
    <xf numFmtId="0" fontId="13" fillId="0" borderId="0" xfId="1" quotePrefix="1" applyFont="1" applyAlignment="1">
      <alignment horizontal="center" vertical="center" wrapText="1"/>
    </xf>
    <xf numFmtId="166" fontId="13" fillId="0" borderId="0" xfId="1" applyNumberFormat="1" applyFont="1" applyAlignment="1">
      <alignment horizontal="center" vertical="center" wrapText="1"/>
    </xf>
    <xf numFmtId="167" fontId="13" fillId="0" borderId="0" xfId="3" applyNumberFormat="1" applyFont="1" applyFill="1" applyBorder="1" applyAlignment="1">
      <alignment horizontal="right" vertical="center" wrapText="1"/>
    </xf>
    <xf numFmtId="2" fontId="13" fillId="0" borderId="0" xfId="4" applyNumberFormat="1" applyFont="1" applyFill="1" applyBorder="1" applyAlignment="1">
      <alignment horizontal="center" vertical="center" wrapText="1"/>
    </xf>
    <xf numFmtId="2" fontId="13" fillId="0" borderId="0" xfId="1" quotePrefix="1" applyNumberFormat="1" applyFont="1" applyAlignment="1">
      <alignment horizontal="center" vertical="center" wrapText="1"/>
    </xf>
    <xf numFmtId="0" fontId="12" fillId="0" borderId="0" xfId="1" applyFont="1" applyAlignment="1">
      <alignment horizontal="left" vertical="center" wrapText="1"/>
    </xf>
    <xf numFmtId="171" fontId="12" fillId="0" borderId="0" xfId="2" applyNumberFormat="1" applyFont="1" applyFill="1" applyBorder="1" applyAlignment="1">
      <alignment horizontal="center" vertical="center" wrapText="1"/>
    </xf>
    <xf numFmtId="169" fontId="12" fillId="0" borderId="0" xfId="2" applyFont="1" applyFill="1" applyBorder="1" applyAlignment="1">
      <alignment horizontal="center" vertical="center" wrapText="1"/>
    </xf>
    <xf numFmtId="2" fontId="13" fillId="0" borderId="0" xfId="1" applyNumberFormat="1" applyFont="1" applyAlignment="1">
      <alignment horizontal="center" vertical="center" wrapText="1"/>
    </xf>
    <xf numFmtId="165" fontId="13" fillId="0" borderId="0" xfId="1" applyNumberFormat="1" applyFont="1" applyAlignment="1">
      <alignment horizontal="center" vertical="center" wrapText="1"/>
    </xf>
    <xf numFmtId="14" fontId="12" fillId="0" borderId="0" xfId="1" applyNumberFormat="1" applyFont="1" applyAlignment="1">
      <alignment horizontal="center" vertical="center" wrapText="1"/>
    </xf>
    <xf numFmtId="0" fontId="12" fillId="5" borderId="50" xfId="0" applyFont="1" applyFill="1" applyBorder="1" applyAlignment="1">
      <alignment horizontal="center" vertical="center" wrapText="1"/>
    </xf>
    <xf numFmtId="0" fontId="23" fillId="0" borderId="0" xfId="0" applyFont="1"/>
    <xf numFmtId="0" fontId="25" fillId="6" borderId="17" xfId="0" applyFont="1" applyFill="1" applyBorder="1" applyAlignment="1">
      <alignment horizontal="justify" vertical="center" wrapText="1"/>
    </xf>
    <xf numFmtId="0" fontId="25" fillId="6" borderId="1" xfId="0" applyFont="1" applyFill="1" applyBorder="1" applyAlignment="1">
      <alignment horizontal="justify" vertical="center" wrapText="1"/>
    </xf>
    <xf numFmtId="0" fontId="25" fillId="6" borderId="13" xfId="0" applyFont="1" applyFill="1" applyBorder="1" applyAlignment="1">
      <alignment horizontal="justify" vertical="center" wrapText="1"/>
    </xf>
    <xf numFmtId="0" fontId="26" fillId="6" borderId="18" xfId="0" applyFont="1" applyFill="1" applyBorder="1" applyAlignment="1">
      <alignment horizontal="center" vertical="center" wrapText="1"/>
    </xf>
    <xf numFmtId="0" fontId="23" fillId="6" borderId="17" xfId="0" applyFont="1" applyFill="1" applyBorder="1" applyAlignment="1">
      <alignment horizontal="center" vertical="center" wrapText="1"/>
    </xf>
    <xf numFmtId="0" fontId="25" fillId="6" borderId="1" xfId="0" applyFont="1" applyFill="1" applyBorder="1" applyAlignment="1">
      <alignment vertical="center" wrapText="1"/>
    </xf>
    <xf numFmtId="0" fontId="25" fillId="6" borderId="22" xfId="0" applyFont="1" applyFill="1" applyBorder="1" applyAlignment="1">
      <alignment vertical="center" wrapText="1"/>
    </xf>
    <xf numFmtId="0" fontId="13" fillId="0" borderId="0" xfId="1" applyFont="1" applyAlignment="1">
      <alignment vertical="center" wrapText="1"/>
    </xf>
    <xf numFmtId="9" fontId="13" fillId="0" borderId="0" xfId="3" applyFont="1" applyFill="1" applyBorder="1" applyAlignment="1">
      <alignment horizontal="center" vertical="center" wrapText="1"/>
    </xf>
    <xf numFmtId="168" fontId="13" fillId="0" borderId="0" xfId="4" applyNumberFormat="1" applyFont="1" applyFill="1" applyBorder="1" applyAlignment="1">
      <alignment horizontal="right" vertical="center" wrapText="1"/>
    </xf>
    <xf numFmtId="0" fontId="13" fillId="6" borderId="0" xfId="1" applyFont="1" applyFill="1"/>
    <xf numFmtId="164" fontId="13" fillId="6" borderId="0" xfId="2" applyNumberFormat="1" applyFont="1" applyFill="1"/>
    <xf numFmtId="0" fontId="12" fillId="6" borderId="0" xfId="1" applyFont="1" applyFill="1" applyAlignment="1">
      <alignment horizontal="center" vertical="center" wrapText="1"/>
    </xf>
    <xf numFmtId="0" fontId="12" fillId="0" borderId="62" xfId="1" applyFont="1" applyBorder="1" applyAlignment="1">
      <alignment horizontal="center" vertical="center" wrapText="1"/>
    </xf>
    <xf numFmtId="0" fontId="12" fillId="0" borderId="63" xfId="1" applyFont="1" applyBorder="1" applyAlignment="1">
      <alignment horizontal="center" vertical="center"/>
    </xf>
    <xf numFmtId="0" fontId="12" fillId="8" borderId="18" xfId="0" applyFont="1" applyFill="1" applyBorder="1" applyAlignment="1">
      <alignment horizontal="center" vertical="center" wrapText="1"/>
    </xf>
    <xf numFmtId="0" fontId="13" fillId="0" borderId="20" xfId="0" applyFont="1" applyBorder="1" applyAlignment="1">
      <alignment horizontal="center" vertical="center" wrapText="1"/>
    </xf>
    <xf numFmtId="2" fontId="11" fillId="0" borderId="65" xfId="1" applyNumberFormat="1" applyFont="1" applyBorder="1" applyAlignment="1">
      <alignment horizontal="center" vertical="center" wrapText="1"/>
    </xf>
    <xf numFmtId="0" fontId="12" fillId="5" borderId="1" xfId="1"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6" borderId="0" xfId="0" applyFont="1" applyFill="1" applyAlignment="1">
      <alignment horizontal="center" vertical="center" wrapText="1"/>
    </xf>
    <xf numFmtId="169" fontId="13" fillId="0" borderId="0" xfId="2" applyFont="1" applyFill="1" applyBorder="1"/>
    <xf numFmtId="165" fontId="12" fillId="0" borderId="1" xfId="1" applyNumberFormat="1" applyFont="1" applyBorder="1" applyAlignment="1">
      <alignment horizontal="center" vertical="center" wrapText="1"/>
    </xf>
    <xf numFmtId="171" fontId="12" fillId="0" borderId="1" xfId="2" applyNumberFormat="1" applyFont="1" applyFill="1" applyBorder="1" applyAlignment="1">
      <alignment horizontal="center" vertical="center" wrapText="1"/>
    </xf>
    <xf numFmtId="165" fontId="13" fillId="6" borderId="1" xfId="1" applyNumberFormat="1" applyFont="1" applyFill="1" applyBorder="1" applyAlignment="1">
      <alignment horizontal="center" vertical="center" wrapText="1"/>
    </xf>
    <xf numFmtId="2" fontId="13" fillId="6" borderId="1" xfId="1" applyNumberFormat="1" applyFont="1" applyFill="1" applyBorder="1" applyAlignment="1">
      <alignment horizontal="center" vertical="center" wrapText="1"/>
    </xf>
    <xf numFmtId="2" fontId="11" fillId="9" borderId="1" xfId="1"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2" fontId="5" fillId="6" borderId="1" xfId="0" applyNumberFormat="1" applyFont="1" applyFill="1" applyBorder="1" applyAlignment="1">
      <alignment horizontal="center" vertical="center" wrapText="1"/>
    </xf>
    <xf numFmtId="0" fontId="25" fillId="6" borderId="0" xfId="0" applyFont="1" applyFill="1" applyAlignment="1">
      <alignment horizontal="justify" vertical="center" wrapText="1"/>
    </xf>
    <xf numFmtId="0" fontId="23" fillId="6" borderId="0" xfId="0" applyFont="1" applyFill="1" applyAlignment="1">
      <alignment horizontal="center" vertical="center" wrapText="1"/>
    </xf>
    <xf numFmtId="0" fontId="12" fillId="6" borderId="1" xfId="0" applyFont="1" applyFill="1" applyBorder="1" applyAlignment="1">
      <alignment horizontal="center" vertical="center" wrapText="1"/>
    </xf>
    <xf numFmtId="0" fontId="26" fillId="6" borderId="1" xfId="0" applyFont="1" applyFill="1" applyBorder="1" applyAlignment="1">
      <alignment horizontal="center" vertical="center" wrapText="1"/>
    </xf>
    <xf numFmtId="0" fontId="25" fillId="6"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0" xfId="0" applyFont="1" applyAlignment="1">
      <alignment vertical="center" wrapText="1"/>
    </xf>
    <xf numFmtId="0" fontId="12" fillId="0" borderId="1" xfId="1" applyFont="1" applyBorder="1" applyAlignment="1">
      <alignment horizontal="center" vertical="center"/>
    </xf>
    <xf numFmtId="0" fontId="13" fillId="0" borderId="1" xfId="1" applyFont="1" applyBorder="1" applyAlignment="1">
      <alignment horizontal="center" vertical="center" wrapText="1"/>
    </xf>
    <xf numFmtId="9" fontId="13" fillId="0" borderId="1" xfId="1" applyNumberFormat="1" applyFont="1" applyBorder="1" applyAlignment="1">
      <alignment horizontal="center" vertical="center" wrapText="1"/>
    </xf>
    <xf numFmtId="9" fontId="12" fillId="0" borderId="1" xfId="16" applyFont="1" applyFill="1" applyBorder="1" applyAlignment="1">
      <alignment horizontal="center" vertical="center" wrapText="1"/>
    </xf>
    <xf numFmtId="0" fontId="13" fillId="7" borderId="1" xfId="0" applyFont="1" applyFill="1" applyBorder="1" applyAlignment="1">
      <alignment horizontal="center" vertical="center" wrapText="1"/>
    </xf>
    <xf numFmtId="0" fontId="25" fillId="7" borderId="1" xfId="0" applyFont="1" applyFill="1" applyBorder="1" applyAlignment="1">
      <alignment horizontal="center" vertical="center" wrapText="1"/>
    </xf>
    <xf numFmtId="0" fontId="26" fillId="7" borderId="1" xfId="0" applyFont="1" applyFill="1" applyBorder="1" applyAlignment="1">
      <alignment horizontal="center" vertical="center" wrapText="1"/>
    </xf>
    <xf numFmtId="0" fontId="25" fillId="7" borderId="1" xfId="0" applyFont="1" applyFill="1" applyBorder="1" applyAlignment="1">
      <alignment horizontal="justify" vertical="center" wrapText="1"/>
    </xf>
    <xf numFmtId="0" fontId="25" fillId="6" borderId="1" xfId="0" applyFont="1" applyFill="1" applyBorder="1" applyAlignment="1">
      <alignment horizontal="left" vertical="center" wrapText="1"/>
    </xf>
    <xf numFmtId="14" fontId="13" fillId="0" borderId="1" xfId="1" applyNumberFormat="1" applyFont="1" applyBorder="1" applyAlignment="1">
      <alignment horizontal="center" vertical="center" wrapText="1"/>
    </xf>
    <xf numFmtId="0" fontId="10" fillId="0" borderId="13" xfId="1" applyFont="1" applyBorder="1" applyAlignment="1">
      <alignment horizontal="center" vertical="center" wrapText="1"/>
    </xf>
    <xf numFmtId="0" fontId="10" fillId="0" borderId="14" xfId="1" applyFont="1" applyBorder="1" applyAlignment="1">
      <alignment horizontal="center" vertical="center" wrapText="1"/>
    </xf>
    <xf numFmtId="0" fontId="10" fillId="0" borderId="15" xfId="1" applyFont="1" applyBorder="1" applyAlignment="1">
      <alignment horizontal="center" vertical="center" wrapText="1"/>
    </xf>
    <xf numFmtId="2" fontId="10" fillId="0" borderId="2" xfId="12" applyNumberFormat="1" applyFont="1" applyFill="1" applyBorder="1" applyAlignment="1">
      <alignment horizontal="center" vertical="center" wrapText="1"/>
    </xf>
    <xf numFmtId="2" fontId="10" fillId="0" borderId="9" xfId="12" applyNumberFormat="1" applyFont="1" applyFill="1" applyBorder="1" applyAlignment="1">
      <alignment horizontal="center" vertical="center" wrapText="1"/>
    </xf>
    <xf numFmtId="2" fontId="10" fillId="0" borderId="4" xfId="12" applyNumberFormat="1" applyFont="1" applyFill="1" applyBorder="1" applyAlignment="1">
      <alignment horizontal="center" vertical="center" wrapText="1"/>
    </xf>
    <xf numFmtId="2" fontId="10" fillId="0" borderId="10" xfId="12" applyNumberFormat="1" applyFont="1" applyFill="1" applyBorder="1" applyAlignment="1">
      <alignment horizontal="center" vertical="center" wrapText="1"/>
    </xf>
    <xf numFmtId="2" fontId="10" fillId="0" borderId="5" xfId="12" applyNumberFormat="1" applyFont="1" applyFill="1" applyBorder="1" applyAlignment="1">
      <alignment horizontal="center" vertical="center" wrapText="1"/>
    </xf>
    <xf numFmtId="2" fontId="10" fillId="0" borderId="11" xfId="12" applyNumberFormat="1" applyFont="1" applyFill="1" applyBorder="1" applyAlignment="1">
      <alignment horizontal="center" vertical="center" wrapText="1"/>
    </xf>
    <xf numFmtId="0" fontId="22" fillId="0" borderId="2" xfId="1" applyFont="1" applyBorder="1" applyAlignment="1">
      <alignment horizontal="center" vertical="center" wrapText="1"/>
    </xf>
    <xf numFmtId="0" fontId="22" fillId="0" borderId="9" xfId="1" applyFont="1" applyBorder="1" applyAlignment="1">
      <alignment horizontal="center" vertical="center" wrapText="1"/>
    </xf>
    <xf numFmtId="0" fontId="22" fillId="0" borderId="5" xfId="1" applyFont="1" applyBorder="1" applyAlignment="1">
      <alignment horizontal="center" vertical="center" wrapText="1"/>
    </xf>
    <xf numFmtId="0" fontId="22" fillId="0" borderId="11" xfId="1" applyFont="1" applyBorder="1" applyAlignment="1">
      <alignment horizontal="center" vertical="center" wrapText="1"/>
    </xf>
    <xf numFmtId="0" fontId="10" fillId="0" borderId="1" xfId="1" applyFont="1" applyBorder="1" applyAlignment="1">
      <alignment horizontal="center" vertical="center" wrapText="1"/>
    </xf>
    <xf numFmtId="0" fontId="22" fillId="0" borderId="1" xfId="1" applyFont="1" applyBorder="1" applyAlignment="1">
      <alignment horizontal="center" vertical="center" wrapText="1"/>
    </xf>
    <xf numFmtId="2" fontId="22" fillId="0" borderId="1" xfId="1" quotePrefix="1" applyNumberFormat="1" applyFont="1" applyBorder="1" applyAlignment="1">
      <alignment horizontal="center" vertical="center" wrapText="1"/>
    </xf>
    <xf numFmtId="0" fontId="10" fillId="0" borderId="2" xfId="1" applyFont="1" applyBorder="1" applyAlignment="1">
      <alignment horizontal="center" vertical="center" wrapText="1"/>
    </xf>
    <xf numFmtId="0" fontId="10" fillId="0" borderId="3" xfId="1" applyFont="1" applyBorder="1" applyAlignment="1">
      <alignment horizontal="center" vertical="center" wrapText="1"/>
    </xf>
    <xf numFmtId="0" fontId="10" fillId="0" borderId="9" xfId="1" applyFont="1" applyBorder="1" applyAlignment="1">
      <alignment horizontal="center" vertical="center" wrapText="1"/>
    </xf>
    <xf numFmtId="0" fontId="10" fillId="0" borderId="5"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11" xfId="1" applyFont="1" applyBorder="1" applyAlignment="1">
      <alignment horizontal="center" vertical="center" wrapText="1"/>
    </xf>
    <xf numFmtId="0" fontId="10" fillId="0" borderId="7" xfId="1" applyFont="1" applyBorder="1" applyAlignment="1">
      <alignment horizontal="center" vertical="center" wrapText="1"/>
    </xf>
    <xf numFmtId="0" fontId="10" fillId="0" borderId="8" xfId="1" applyFont="1" applyBorder="1" applyAlignment="1">
      <alignment horizontal="center" vertical="center" wrapText="1"/>
    </xf>
    <xf numFmtId="0" fontId="10" fillId="0" borderId="12" xfId="1" applyFont="1" applyBorder="1" applyAlignment="1">
      <alignment horizontal="center" vertical="center" wrapText="1"/>
    </xf>
    <xf numFmtId="9" fontId="10" fillId="0" borderId="13" xfId="14" applyFont="1" applyFill="1" applyBorder="1" applyAlignment="1">
      <alignment horizontal="center" vertical="center" wrapText="1"/>
    </xf>
    <xf numFmtId="9" fontId="10" fillId="0" borderId="15" xfId="14" applyFont="1" applyFill="1" applyBorder="1" applyAlignment="1">
      <alignment horizontal="center" vertical="center" wrapText="1"/>
    </xf>
    <xf numFmtId="44" fontId="10" fillId="0" borderId="13" xfId="13" applyFont="1" applyFill="1" applyBorder="1" applyAlignment="1">
      <alignment horizontal="center" vertical="center" wrapText="1"/>
    </xf>
    <xf numFmtId="44" fontId="10" fillId="0" borderId="15" xfId="13" applyFont="1" applyFill="1" applyBorder="1" applyAlignment="1">
      <alignment horizontal="center" vertical="center" wrapText="1"/>
    </xf>
    <xf numFmtId="14" fontId="10" fillId="0" borderId="13" xfId="1" applyNumberFormat="1" applyFont="1" applyBorder="1" applyAlignment="1">
      <alignment horizontal="center" vertical="center" wrapText="1"/>
    </xf>
    <xf numFmtId="0" fontId="4" fillId="0" borderId="13" xfId="1" applyFont="1" applyBorder="1" applyAlignment="1">
      <alignment horizontal="center" vertical="center" wrapText="1"/>
    </xf>
    <xf numFmtId="0" fontId="4" fillId="0" borderId="14" xfId="1" applyFont="1" applyBorder="1" applyAlignment="1">
      <alignment horizontal="center" vertical="center" wrapText="1"/>
    </xf>
    <xf numFmtId="0" fontId="4" fillId="0" borderId="15" xfId="1" applyFont="1" applyBorder="1" applyAlignment="1">
      <alignment horizontal="center" vertical="center" wrapText="1"/>
    </xf>
    <xf numFmtId="165" fontId="12" fillId="5" borderId="1" xfId="0" applyNumberFormat="1" applyFont="1" applyFill="1" applyBorder="1" applyAlignment="1">
      <alignment horizontal="center" vertical="center" wrapText="1"/>
    </xf>
    <xf numFmtId="165" fontId="12" fillId="0" borderId="1" xfId="0" applyNumberFormat="1" applyFont="1" applyBorder="1" applyAlignment="1">
      <alignment horizontal="center" vertical="center" wrapText="1"/>
    </xf>
    <xf numFmtId="0" fontId="4" fillId="0" borderId="8" xfId="1" applyFont="1" applyBorder="1" applyAlignment="1">
      <alignment horizontal="center" vertical="center" wrapText="1"/>
    </xf>
    <xf numFmtId="0" fontId="4" fillId="0" borderId="12" xfId="1" applyFont="1" applyBorder="1" applyAlignment="1">
      <alignment horizontal="center" vertical="center" wrapText="1"/>
    </xf>
    <xf numFmtId="0" fontId="12" fillId="0" borderId="6" xfId="1" applyFont="1" applyBorder="1" applyAlignment="1">
      <alignment horizontal="center" vertical="center" wrapText="1"/>
    </xf>
    <xf numFmtId="0" fontId="12" fillId="0" borderId="0" xfId="1" applyFont="1" applyAlignment="1">
      <alignment horizontal="center" vertical="center" wrapText="1"/>
    </xf>
    <xf numFmtId="0" fontId="10" fillId="5" borderId="16"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2" fillId="5" borderId="37" xfId="0" applyFont="1" applyFill="1" applyBorder="1" applyAlignment="1">
      <alignment horizontal="center" vertical="center" wrapText="1"/>
    </xf>
    <xf numFmtId="0" fontId="12" fillId="5" borderId="38" xfId="0" applyFont="1" applyFill="1" applyBorder="1" applyAlignment="1">
      <alignment horizontal="center" vertical="center" wrapText="1"/>
    </xf>
    <xf numFmtId="0" fontId="12" fillId="5" borderId="39" xfId="0" applyFont="1" applyFill="1" applyBorder="1" applyAlignment="1">
      <alignment horizontal="center" vertical="center" wrapText="1"/>
    </xf>
    <xf numFmtId="0" fontId="4" fillId="0" borderId="1" xfId="1" applyFont="1" applyBorder="1" applyAlignment="1">
      <alignment horizontal="center" vertical="center" wrapText="1"/>
    </xf>
    <xf numFmtId="0" fontId="14" fillId="0" borderId="2" xfId="1" applyFont="1" applyBorder="1" applyAlignment="1">
      <alignment horizontal="center" vertical="center" wrapText="1" shrinkToFit="1"/>
    </xf>
    <xf numFmtId="0" fontId="14" fillId="0" borderId="3" xfId="1" applyFont="1" applyBorder="1" applyAlignment="1">
      <alignment horizontal="center" vertical="center" wrapText="1" shrinkToFit="1"/>
    </xf>
    <xf numFmtId="0" fontId="14" fillId="0" borderId="9" xfId="1" applyFont="1" applyBorder="1" applyAlignment="1">
      <alignment horizontal="center" vertical="center" wrapText="1" shrinkToFit="1"/>
    </xf>
    <xf numFmtId="0" fontId="14" fillId="0" borderId="4" xfId="1" applyFont="1" applyBorder="1" applyAlignment="1">
      <alignment horizontal="center" vertical="center" wrapText="1" shrinkToFit="1"/>
    </xf>
    <xf numFmtId="0" fontId="14" fillId="0" borderId="0" xfId="1" applyFont="1" applyAlignment="1">
      <alignment horizontal="center" vertical="center" wrapText="1" shrinkToFit="1"/>
    </xf>
    <xf numFmtId="0" fontId="14" fillId="0" borderId="10" xfId="1" applyFont="1" applyBorder="1" applyAlignment="1">
      <alignment horizontal="center" vertical="center" wrapText="1" shrinkToFit="1"/>
    </xf>
    <xf numFmtId="0" fontId="14" fillId="0" borderId="5" xfId="1" applyFont="1" applyBorder="1" applyAlignment="1">
      <alignment horizontal="center" vertical="center" wrapText="1" shrinkToFit="1"/>
    </xf>
    <xf numFmtId="0" fontId="14" fillId="0" borderId="6" xfId="1" applyFont="1" applyBorder="1" applyAlignment="1">
      <alignment horizontal="center" vertical="center" wrapText="1" shrinkToFit="1"/>
    </xf>
    <xf numFmtId="0" fontId="14" fillId="0" borderId="11" xfId="1" applyFont="1" applyBorder="1" applyAlignment="1">
      <alignment horizontal="center" vertical="center" wrapText="1" shrinkToFit="1"/>
    </xf>
    <xf numFmtId="0" fontId="12" fillId="0" borderId="2" xfId="1" applyFont="1" applyBorder="1" applyAlignment="1">
      <alignment horizontal="center" vertical="center" wrapText="1" shrinkToFit="1"/>
    </xf>
    <xf numFmtId="0" fontId="12" fillId="0" borderId="3" xfId="1" applyFont="1" applyBorder="1" applyAlignment="1">
      <alignment horizontal="center" vertical="center" wrapText="1" shrinkToFit="1"/>
    </xf>
    <xf numFmtId="0" fontId="12" fillId="0" borderId="9" xfId="1" applyFont="1" applyBorder="1" applyAlignment="1">
      <alignment horizontal="center" vertical="center" wrapText="1" shrinkToFit="1"/>
    </xf>
    <xf numFmtId="0" fontId="12" fillId="0" borderId="4" xfId="1" applyFont="1" applyBorder="1" applyAlignment="1">
      <alignment horizontal="center" vertical="center" wrapText="1" shrinkToFit="1"/>
    </xf>
    <xf numFmtId="0" fontId="12" fillId="0" borderId="0" xfId="1" applyFont="1" applyAlignment="1">
      <alignment horizontal="center" vertical="center" wrapText="1" shrinkToFit="1"/>
    </xf>
    <xf numFmtId="0" fontId="12" fillId="0" borderId="10" xfId="1" applyFont="1" applyBorder="1" applyAlignment="1">
      <alignment horizontal="center" vertical="center" wrapText="1" shrinkToFit="1"/>
    </xf>
    <xf numFmtId="0" fontId="12" fillId="0" borderId="5" xfId="1" applyFont="1" applyBorder="1" applyAlignment="1">
      <alignment horizontal="center" vertical="center" wrapText="1" shrinkToFit="1"/>
    </xf>
    <xf numFmtId="0" fontId="12" fillId="0" borderId="6" xfId="1" applyFont="1" applyBorder="1" applyAlignment="1">
      <alignment horizontal="center" vertical="center" wrapText="1" shrinkToFit="1"/>
    </xf>
    <xf numFmtId="0" fontId="12" fillId="0" borderId="11" xfId="1" applyFont="1" applyBorder="1" applyAlignment="1">
      <alignment horizontal="center" vertical="center" wrapText="1" shrinkToFit="1"/>
    </xf>
    <xf numFmtId="0" fontId="2" fillId="6" borderId="2" xfId="1" applyFill="1" applyBorder="1" applyAlignment="1">
      <alignment horizontal="center" vertical="center" wrapText="1"/>
    </xf>
    <xf numFmtId="0" fontId="2" fillId="6" borderId="3" xfId="1" applyFill="1" applyBorder="1" applyAlignment="1">
      <alignment horizontal="center" vertical="center" wrapText="1"/>
    </xf>
    <xf numFmtId="0" fontId="2" fillId="6" borderId="9" xfId="1" applyFill="1" applyBorder="1" applyAlignment="1">
      <alignment horizontal="center" vertical="center" wrapText="1"/>
    </xf>
    <xf numFmtId="0" fontId="2" fillId="6" borderId="4" xfId="1" applyFill="1" applyBorder="1" applyAlignment="1">
      <alignment horizontal="center" vertical="center" wrapText="1"/>
    </xf>
    <xf numFmtId="0" fontId="2" fillId="6" borderId="0" xfId="1" applyFill="1" applyAlignment="1">
      <alignment horizontal="center" vertical="center" wrapText="1"/>
    </xf>
    <xf numFmtId="0" fontId="2" fillId="6" borderId="10" xfId="1" applyFill="1" applyBorder="1" applyAlignment="1">
      <alignment horizontal="center" vertical="center" wrapText="1"/>
    </xf>
    <xf numFmtId="0" fontId="2" fillId="6" borderId="5" xfId="1" applyFill="1" applyBorder="1" applyAlignment="1">
      <alignment horizontal="center" vertical="center" wrapText="1"/>
    </xf>
    <xf numFmtId="0" fontId="2" fillId="6" borderId="6" xfId="1" applyFill="1" applyBorder="1" applyAlignment="1">
      <alignment horizontal="center" vertical="center" wrapText="1"/>
    </xf>
    <xf numFmtId="0" fontId="2" fillId="6" borderId="11" xfId="1" applyFill="1" applyBorder="1" applyAlignment="1">
      <alignment horizontal="center" vertical="center" wrapText="1"/>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9" xfId="1" applyFont="1" applyBorder="1" applyAlignment="1">
      <alignment horizontal="center" vertical="center" wrapText="1"/>
    </xf>
    <xf numFmtId="0" fontId="5" fillId="0" borderId="4" xfId="1" applyFont="1" applyBorder="1" applyAlignment="1">
      <alignment horizontal="center" vertical="center" wrapText="1"/>
    </xf>
    <xf numFmtId="0" fontId="5" fillId="0" borderId="0" xfId="1" applyFont="1" applyAlignment="1">
      <alignment horizontal="center" vertical="center" wrapText="1"/>
    </xf>
    <xf numFmtId="0" fontId="5" fillId="0" borderId="10" xfId="1" applyFont="1" applyBorder="1" applyAlignment="1">
      <alignment horizontal="center" vertical="center" wrapText="1"/>
    </xf>
    <xf numFmtId="0" fontId="5" fillId="0" borderId="5" xfId="1" applyFont="1" applyBorder="1" applyAlignment="1">
      <alignment horizontal="center" vertical="center" wrapText="1"/>
    </xf>
    <xf numFmtId="0" fontId="5" fillId="0" borderId="6" xfId="1" applyFont="1" applyBorder="1" applyAlignment="1">
      <alignment horizontal="center" vertical="center" wrapText="1"/>
    </xf>
    <xf numFmtId="0" fontId="5" fillId="0" borderId="11" xfId="1" applyFont="1" applyBorder="1" applyAlignment="1">
      <alignment horizontal="center" vertical="center" wrapText="1"/>
    </xf>
    <xf numFmtId="0" fontId="12" fillId="5" borderId="42" xfId="0" applyFont="1" applyFill="1" applyBorder="1" applyAlignment="1">
      <alignment horizontal="center" vertical="center" wrapText="1"/>
    </xf>
    <xf numFmtId="0" fontId="12" fillId="5" borderId="44" xfId="0" applyFont="1" applyFill="1" applyBorder="1" applyAlignment="1">
      <alignment horizontal="center" vertical="center" wrapText="1"/>
    </xf>
    <xf numFmtId="0" fontId="12" fillId="5" borderId="45" xfId="0" applyFont="1" applyFill="1" applyBorder="1" applyAlignment="1">
      <alignment horizontal="center" vertical="center" wrapText="1"/>
    </xf>
    <xf numFmtId="0" fontId="12" fillId="0" borderId="19"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0" xfId="0" applyFont="1" applyAlignment="1">
      <alignment horizontal="center" vertical="center" wrapText="1"/>
    </xf>
    <xf numFmtId="0" fontId="12" fillId="0" borderId="10"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36" xfId="0" applyFont="1" applyBorder="1" applyAlignment="1">
      <alignment horizontal="center" vertical="center" wrapText="1"/>
    </xf>
    <xf numFmtId="0" fontId="12" fillId="0" borderId="41"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3" xfId="0" applyFont="1" applyBorder="1" applyAlignment="1">
      <alignment horizontal="center" vertical="center" wrapText="1"/>
    </xf>
    <xf numFmtId="0" fontId="12" fillId="6" borderId="19" xfId="0" applyFont="1" applyFill="1" applyBorder="1" applyAlignment="1">
      <alignment horizontal="center" vertical="center" wrapText="1"/>
    </xf>
    <xf numFmtId="0" fontId="12" fillId="6" borderId="21"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13" fillId="6" borderId="9" xfId="0" applyFont="1" applyFill="1" applyBorder="1" applyAlignment="1">
      <alignment horizontal="center" vertical="center" wrapText="1"/>
    </xf>
    <xf numFmtId="0" fontId="13" fillId="6" borderId="4" xfId="0" applyFont="1" applyFill="1" applyBorder="1" applyAlignment="1">
      <alignment horizontal="center" vertical="center" wrapText="1"/>
    </xf>
    <xf numFmtId="0" fontId="13" fillId="6" borderId="0" xfId="0" applyFont="1" applyFill="1" applyAlignment="1">
      <alignment horizontal="center" vertical="center" wrapText="1"/>
    </xf>
    <xf numFmtId="0" fontId="13" fillId="6" borderId="10" xfId="0" applyFont="1" applyFill="1" applyBorder="1" applyAlignment="1">
      <alignment horizontal="center" vertical="center" wrapText="1"/>
    </xf>
    <xf numFmtId="0" fontId="13" fillId="6" borderId="40" xfId="0" applyFont="1" applyFill="1" applyBorder="1" applyAlignment="1">
      <alignment horizontal="center" vertical="center" wrapText="1"/>
    </xf>
    <xf numFmtId="0" fontId="13" fillId="6" borderId="36" xfId="0" applyFont="1" applyFill="1" applyBorder="1" applyAlignment="1">
      <alignment horizontal="center" vertical="center" wrapText="1"/>
    </xf>
    <xf numFmtId="0" fontId="13" fillId="6" borderId="41" xfId="0" applyFont="1" applyFill="1" applyBorder="1" applyAlignment="1">
      <alignment horizontal="center" vertical="center" wrapText="1"/>
    </xf>
    <xf numFmtId="0" fontId="12" fillId="6" borderId="20"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11" fillId="5" borderId="2" xfId="0" applyFont="1" applyFill="1" applyBorder="1" applyAlignment="1">
      <alignment horizontal="center" vertical="top" wrapText="1" shrinkToFit="1"/>
    </xf>
    <xf numFmtId="0" fontId="11" fillId="5" borderId="3" xfId="0" applyFont="1" applyFill="1" applyBorder="1" applyAlignment="1">
      <alignment horizontal="center" vertical="top" wrapText="1" shrinkToFit="1"/>
    </xf>
    <xf numFmtId="0" fontId="11" fillId="5" borderId="9" xfId="0" applyFont="1" applyFill="1" applyBorder="1" applyAlignment="1">
      <alignment horizontal="center" vertical="top" wrapText="1" shrinkToFit="1"/>
    </xf>
    <xf numFmtId="0" fontId="11" fillId="5" borderId="4" xfId="0" applyFont="1" applyFill="1" applyBorder="1" applyAlignment="1">
      <alignment horizontal="center" vertical="top" wrapText="1" shrinkToFit="1"/>
    </xf>
    <xf numFmtId="0" fontId="11" fillId="5" borderId="0" xfId="0" applyFont="1" applyFill="1" applyAlignment="1">
      <alignment horizontal="center" vertical="top" wrapText="1" shrinkToFit="1"/>
    </xf>
    <xf numFmtId="0" fontId="11" fillId="5" borderId="10" xfId="0" applyFont="1" applyFill="1" applyBorder="1" applyAlignment="1">
      <alignment horizontal="center" vertical="top" wrapText="1" shrinkToFit="1"/>
    </xf>
    <xf numFmtId="0" fontId="11" fillId="5" borderId="5" xfId="0" applyFont="1" applyFill="1" applyBorder="1" applyAlignment="1">
      <alignment horizontal="center" vertical="top" wrapText="1" shrinkToFit="1"/>
    </xf>
    <xf numFmtId="0" fontId="11" fillId="5" borderId="6" xfId="0" applyFont="1" applyFill="1" applyBorder="1" applyAlignment="1">
      <alignment horizontal="center" vertical="top" wrapText="1" shrinkToFit="1"/>
    </xf>
    <xf numFmtId="0" fontId="11" fillId="5" borderId="11" xfId="0" applyFont="1" applyFill="1" applyBorder="1" applyAlignment="1">
      <alignment horizontal="center" vertical="top" wrapText="1" shrinkToFit="1"/>
    </xf>
    <xf numFmtId="0" fontId="12" fillId="5" borderId="20" xfId="0" applyFont="1" applyFill="1" applyBorder="1" applyAlignment="1">
      <alignment horizontal="center" vertical="center" wrapText="1"/>
    </xf>
    <xf numFmtId="0" fontId="12" fillId="5" borderId="32" xfId="0" applyFont="1" applyFill="1" applyBorder="1" applyAlignment="1">
      <alignment horizontal="center" vertical="center" wrapText="1"/>
    </xf>
    <xf numFmtId="0" fontId="12" fillId="5" borderId="43" xfId="0" applyFont="1" applyFill="1" applyBorder="1" applyAlignment="1">
      <alignment horizontal="center" vertical="center" wrapText="1"/>
    </xf>
    <xf numFmtId="0" fontId="12" fillId="5" borderId="28" xfId="0" applyFont="1" applyFill="1" applyBorder="1" applyAlignment="1">
      <alignment horizontal="center" vertical="center" wrapText="1"/>
    </xf>
    <xf numFmtId="0" fontId="12" fillId="5" borderId="1" xfId="0" applyFont="1" applyFill="1" applyBorder="1" applyAlignment="1">
      <alignment horizontal="center" vertical="center" wrapText="1" shrinkToFit="1"/>
    </xf>
    <xf numFmtId="0" fontId="12" fillId="0" borderId="27" xfId="0" applyFont="1" applyBorder="1" applyAlignment="1">
      <alignment horizontal="center" vertical="center" wrapText="1"/>
    </xf>
    <xf numFmtId="0" fontId="12" fillId="0" borderId="26" xfId="0" applyFont="1" applyBorder="1" applyAlignment="1">
      <alignment horizontal="center" vertical="center" wrapText="1"/>
    </xf>
    <xf numFmtId="2" fontId="10" fillId="6" borderId="1" xfId="0" applyNumberFormat="1" applyFont="1" applyFill="1" applyBorder="1" applyAlignment="1">
      <alignment horizontal="center" vertical="center" wrapText="1"/>
    </xf>
    <xf numFmtId="0" fontId="12" fillId="0" borderId="33" xfId="0" applyFont="1" applyBorder="1" applyAlignment="1">
      <alignment horizontal="center" vertical="center" wrapText="1"/>
    </xf>
    <xf numFmtId="0" fontId="12" fillId="0" borderId="34" xfId="0" applyFont="1" applyBorder="1" applyAlignment="1">
      <alignment horizontal="center" vertical="center" wrapText="1"/>
    </xf>
    <xf numFmtId="165" fontId="11" fillId="5" borderId="37" xfId="0" applyNumberFormat="1" applyFont="1" applyFill="1" applyBorder="1" applyAlignment="1">
      <alignment horizontal="center" vertical="center" wrapText="1"/>
    </xf>
    <xf numFmtId="165" fontId="11" fillId="5" borderId="38" xfId="0" applyNumberFormat="1" applyFont="1" applyFill="1" applyBorder="1" applyAlignment="1">
      <alignment horizontal="center" vertical="center" wrapText="1"/>
    </xf>
    <xf numFmtId="165" fontId="11" fillId="5" borderId="39" xfId="0" applyNumberFormat="1" applyFont="1" applyFill="1" applyBorder="1" applyAlignment="1">
      <alignment horizontal="center" vertical="center" wrapText="1"/>
    </xf>
    <xf numFmtId="0" fontId="11" fillId="5" borderId="37" xfId="0" applyFont="1" applyFill="1" applyBorder="1" applyAlignment="1">
      <alignment horizontal="center" vertical="center"/>
    </xf>
    <xf numFmtId="0" fontId="11" fillId="5" borderId="38" xfId="0" applyFont="1" applyFill="1" applyBorder="1" applyAlignment="1">
      <alignment horizontal="center" vertical="center"/>
    </xf>
    <xf numFmtId="0" fontId="11" fillId="5" borderId="39" xfId="0" applyFont="1" applyFill="1" applyBorder="1" applyAlignment="1">
      <alignment horizontal="center" vertical="center"/>
    </xf>
    <xf numFmtId="0" fontId="10" fillId="5" borderId="19"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2" fillId="5" borderId="19" xfId="0" applyFont="1" applyFill="1" applyBorder="1" applyAlignment="1">
      <alignment horizontal="center" vertical="top" wrapText="1"/>
    </xf>
    <xf numFmtId="0" fontId="12" fillId="5" borderId="1" xfId="0" applyFont="1" applyFill="1" applyBorder="1" applyAlignment="1">
      <alignment horizontal="center" vertical="top" wrapText="1"/>
    </xf>
    <xf numFmtId="0" fontId="12" fillId="5" borderId="20" xfId="0" applyFont="1" applyFill="1" applyBorder="1" applyAlignment="1">
      <alignment horizontal="center" vertical="top" wrapText="1"/>
    </xf>
    <xf numFmtId="0" fontId="12" fillId="5" borderId="31" xfId="0" applyFont="1" applyFill="1" applyBorder="1" applyAlignment="1">
      <alignment horizontal="center" vertical="center" wrapText="1"/>
    </xf>
    <xf numFmtId="0" fontId="12" fillId="5" borderId="12" xfId="0" applyFont="1" applyFill="1" applyBorder="1" applyAlignment="1">
      <alignment horizontal="center" vertical="center" wrapText="1"/>
    </xf>
    <xf numFmtId="0" fontId="12" fillId="0" borderId="32" xfId="0" applyFont="1" applyBorder="1" applyAlignment="1">
      <alignment horizontal="center" vertical="center" wrapText="1"/>
    </xf>
    <xf numFmtId="0" fontId="12" fillId="0" borderId="35" xfId="0" applyFont="1" applyBorder="1" applyAlignment="1">
      <alignment horizontal="center" vertical="center" wrapText="1"/>
    </xf>
    <xf numFmtId="0" fontId="12" fillId="6" borderId="13" xfId="0" applyFont="1" applyFill="1" applyBorder="1" applyAlignment="1">
      <alignment horizontal="center" vertical="center" wrapText="1"/>
    </xf>
    <xf numFmtId="0" fontId="12" fillId="6" borderId="25" xfId="0" applyFont="1" applyFill="1" applyBorder="1" applyAlignment="1">
      <alignment horizontal="center" vertical="center" wrapText="1"/>
    </xf>
    <xf numFmtId="0" fontId="17" fillId="5" borderId="24" xfId="0" applyFont="1" applyFill="1" applyBorder="1" applyAlignment="1">
      <alignment horizontal="center" vertical="center" wrapText="1"/>
    </xf>
    <xf numFmtId="0" fontId="17" fillId="5" borderId="29" xfId="0" applyFont="1" applyFill="1" applyBorder="1" applyAlignment="1">
      <alignment horizontal="center" vertical="center" wrapText="1"/>
    </xf>
    <xf numFmtId="0" fontId="17" fillId="5" borderId="28" xfId="0" applyFont="1" applyFill="1" applyBorder="1" applyAlignment="1">
      <alignment horizontal="center" vertical="center" wrapText="1"/>
    </xf>
    <xf numFmtId="0" fontId="17" fillId="5" borderId="11" xfId="0" applyFont="1" applyFill="1" applyBorder="1" applyAlignment="1">
      <alignment horizontal="center" vertical="center" wrapText="1"/>
    </xf>
    <xf numFmtId="0" fontId="17" fillId="5" borderId="30" xfId="0" applyFont="1" applyFill="1" applyBorder="1" applyAlignment="1">
      <alignment horizontal="center" vertical="center" wrapText="1"/>
    </xf>
    <xf numFmtId="0" fontId="17" fillId="5" borderId="15" xfId="0" applyFont="1" applyFill="1" applyBorder="1" applyAlignment="1">
      <alignment horizontal="center" vertical="center" wrapText="1"/>
    </xf>
    <xf numFmtId="0" fontId="12" fillId="5" borderId="18" xfId="12" applyNumberFormat="1" applyFont="1" applyFill="1" applyBorder="1" applyAlignment="1">
      <alignment horizontal="center" vertical="center" wrapText="1"/>
    </xf>
    <xf numFmtId="0" fontId="12" fillId="5" borderId="20" xfId="12" applyNumberFormat="1" applyFont="1" applyFill="1" applyBorder="1" applyAlignment="1">
      <alignment horizontal="center" vertical="center" wrapText="1"/>
    </xf>
    <xf numFmtId="0" fontId="10" fillId="5" borderId="27" xfId="0" applyFont="1" applyFill="1" applyBorder="1" applyAlignment="1">
      <alignment horizontal="center" vertical="center" wrapText="1"/>
    </xf>
    <xf numFmtId="0" fontId="10" fillId="5" borderId="46" xfId="0" applyFont="1" applyFill="1" applyBorder="1" applyAlignment="1">
      <alignment horizontal="center" vertical="center" wrapText="1"/>
    </xf>
    <xf numFmtId="0" fontId="10" fillId="5" borderId="1" xfId="1" applyFont="1" applyFill="1" applyBorder="1" applyAlignment="1">
      <alignment horizontal="center" vertical="center" wrapText="1"/>
    </xf>
    <xf numFmtId="0" fontId="14" fillId="0" borderId="0" xfId="1" applyFont="1" applyAlignment="1">
      <alignment horizontal="center" vertical="center" wrapText="1"/>
    </xf>
    <xf numFmtId="0" fontId="4" fillId="0" borderId="0" xfId="1" applyFont="1" applyAlignment="1">
      <alignment horizontal="center" vertical="center" wrapText="1"/>
    </xf>
    <xf numFmtId="0" fontId="10" fillId="5" borderId="13" xfId="1" applyFont="1" applyFill="1" applyBorder="1" applyAlignment="1">
      <alignment horizontal="center" vertical="center" wrapText="1"/>
    </xf>
    <xf numFmtId="0" fontId="10" fillId="5" borderId="2" xfId="1" applyFont="1" applyFill="1" applyBorder="1" applyAlignment="1">
      <alignment horizontal="center" vertical="center" wrapText="1"/>
    </xf>
    <xf numFmtId="0" fontId="10" fillId="5" borderId="3" xfId="1" applyFont="1" applyFill="1" applyBorder="1" applyAlignment="1">
      <alignment horizontal="center" vertical="center" wrapText="1"/>
    </xf>
    <xf numFmtId="0" fontId="10" fillId="5" borderId="9" xfId="1" applyFont="1" applyFill="1" applyBorder="1" applyAlignment="1">
      <alignment horizontal="center" vertical="center" wrapText="1"/>
    </xf>
    <xf numFmtId="0" fontId="10" fillId="5" borderId="4" xfId="1" applyFont="1" applyFill="1" applyBorder="1" applyAlignment="1">
      <alignment horizontal="center" vertical="center" wrapText="1"/>
    </xf>
    <xf numFmtId="0" fontId="10" fillId="5" borderId="0" xfId="1" applyFont="1" applyFill="1" applyAlignment="1">
      <alignment horizontal="center" vertical="center" wrapText="1"/>
    </xf>
    <xf numFmtId="0" fontId="10" fillId="5" borderId="10" xfId="1" applyFont="1" applyFill="1" applyBorder="1" applyAlignment="1">
      <alignment horizontal="center" vertical="center" wrapText="1"/>
    </xf>
    <xf numFmtId="0" fontId="10" fillId="5" borderId="5" xfId="1" applyFont="1" applyFill="1" applyBorder="1" applyAlignment="1">
      <alignment horizontal="center" vertical="center" wrapText="1"/>
    </xf>
    <xf numFmtId="0" fontId="10" fillId="5" borderId="6" xfId="1" applyFont="1" applyFill="1" applyBorder="1" applyAlignment="1">
      <alignment horizontal="center" vertical="center" wrapText="1"/>
    </xf>
    <xf numFmtId="0" fontId="10" fillId="5" borderId="11" xfId="1" applyFont="1" applyFill="1" applyBorder="1" applyAlignment="1">
      <alignment horizontal="center" vertical="center" wrapText="1"/>
    </xf>
    <xf numFmtId="0" fontId="12" fillId="5" borderId="1" xfId="0" applyFont="1" applyFill="1" applyBorder="1" applyAlignment="1">
      <alignment horizontal="center" vertical="center" wrapText="1"/>
    </xf>
    <xf numFmtId="0" fontId="26" fillId="6"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2" fillId="0" borderId="1" xfId="1" applyFont="1" applyBorder="1" applyAlignment="1">
      <alignment horizontal="center" vertical="center" wrapText="1"/>
    </xf>
    <xf numFmtId="0" fontId="12" fillId="5" borderId="1" xfId="1" applyFont="1" applyFill="1" applyBorder="1" applyAlignment="1">
      <alignment horizontal="center" vertical="center" wrapText="1"/>
    </xf>
    <xf numFmtId="2" fontId="13" fillId="0" borderId="1" xfId="1" quotePrefix="1" applyNumberFormat="1" applyFont="1" applyBorder="1" applyAlignment="1">
      <alignment horizontal="center" vertical="center" wrapText="1"/>
    </xf>
    <xf numFmtId="0" fontId="12" fillId="5" borderId="13" xfId="1" applyFont="1" applyFill="1" applyBorder="1" applyAlignment="1">
      <alignment horizontal="center" vertical="center" wrapText="1"/>
    </xf>
    <xf numFmtId="0" fontId="12" fillId="5" borderId="14" xfId="1" applyFont="1" applyFill="1" applyBorder="1" applyAlignment="1">
      <alignment horizontal="center" vertical="center" wrapText="1"/>
    </xf>
    <xf numFmtId="0" fontId="12" fillId="5" borderId="15" xfId="1" applyFont="1" applyFill="1" applyBorder="1" applyAlignment="1">
      <alignment horizontal="center" vertical="center" wrapText="1"/>
    </xf>
    <xf numFmtId="2" fontId="12" fillId="5" borderId="1" xfId="0" applyNumberFormat="1" applyFont="1" applyFill="1" applyBorder="1" applyAlignment="1">
      <alignment horizontal="center" vertical="center" wrapText="1"/>
    </xf>
    <xf numFmtId="0" fontId="12" fillId="0" borderId="13" xfId="1" applyFont="1" applyBorder="1" applyAlignment="1">
      <alignment horizontal="center" vertical="center" wrapText="1"/>
    </xf>
    <xf numFmtId="0" fontId="12" fillId="0" borderId="14" xfId="1" applyFont="1" applyBorder="1" applyAlignment="1">
      <alignment horizontal="center" vertical="center" wrapText="1"/>
    </xf>
    <xf numFmtId="0" fontId="12" fillId="0" borderId="15" xfId="1" applyFont="1" applyBorder="1" applyAlignment="1">
      <alignment horizontal="center" vertical="center" wrapText="1"/>
    </xf>
    <xf numFmtId="0" fontId="13" fillId="0" borderId="7" xfId="1" applyFont="1" applyBorder="1" applyAlignment="1">
      <alignment horizontal="center" vertical="center" wrapText="1"/>
    </xf>
    <xf numFmtId="0" fontId="13" fillId="0" borderId="12" xfId="1" applyFont="1" applyBorder="1" applyAlignment="1">
      <alignment horizontal="center" vertical="center" wrapText="1"/>
    </xf>
    <xf numFmtId="2" fontId="12" fillId="0" borderId="13" xfId="12" applyNumberFormat="1" applyFont="1" applyFill="1" applyBorder="1" applyAlignment="1">
      <alignment horizontal="center" vertical="center" wrapText="1"/>
    </xf>
    <xf numFmtId="2" fontId="12" fillId="0" borderId="14" xfId="12" applyNumberFormat="1" applyFont="1" applyFill="1" applyBorder="1" applyAlignment="1">
      <alignment horizontal="center" vertical="center" wrapText="1"/>
    </xf>
    <xf numFmtId="2" fontId="12" fillId="0" borderId="15" xfId="12" applyNumberFormat="1" applyFont="1" applyFill="1" applyBorder="1" applyAlignment="1">
      <alignment horizontal="center" vertical="center" wrapText="1"/>
    </xf>
    <xf numFmtId="0" fontId="12" fillId="7"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26" fillId="7" borderId="1" xfId="0" applyFont="1" applyFill="1" applyBorder="1" applyAlignment="1">
      <alignment horizontal="center" vertical="center" wrapText="1"/>
    </xf>
    <xf numFmtId="0" fontId="12" fillId="0" borderId="1" xfId="1" applyFont="1" applyBorder="1" applyAlignment="1">
      <alignment horizontal="center" vertical="center" wrapText="1" shrinkToFit="1"/>
    </xf>
    <xf numFmtId="0" fontId="13" fillId="6" borderId="1" xfId="1" applyFont="1" applyFill="1" applyBorder="1" applyAlignment="1">
      <alignment horizontal="center" vertical="center" wrapText="1"/>
    </xf>
    <xf numFmtId="0" fontId="13" fillId="0" borderId="1" xfId="1" applyFont="1" applyBorder="1" applyAlignment="1">
      <alignment horizontal="center" vertical="center" wrapText="1"/>
    </xf>
    <xf numFmtId="0" fontId="26"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2" fillId="5"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12" fillId="5" borderId="1" xfId="1" applyFont="1" applyFill="1" applyBorder="1" applyAlignment="1">
      <alignment horizontal="center" vertical="top" wrapText="1"/>
    </xf>
    <xf numFmtId="0" fontId="23" fillId="0" borderId="0" xfId="0" applyFont="1" applyAlignment="1">
      <alignment horizontal="center"/>
    </xf>
    <xf numFmtId="0" fontId="23" fillId="0" borderId="13" xfId="0" applyFont="1" applyBorder="1" applyAlignment="1">
      <alignment horizontal="center" vertical="center"/>
    </xf>
    <xf numFmtId="0" fontId="23" fillId="0" borderId="14" xfId="0" applyFont="1" applyBorder="1" applyAlignment="1">
      <alignment horizontal="center" vertical="center"/>
    </xf>
    <xf numFmtId="0" fontId="23" fillId="0" borderId="15" xfId="0" applyFont="1" applyBorder="1" applyAlignment="1">
      <alignment horizontal="center" vertical="center"/>
    </xf>
    <xf numFmtId="2" fontId="4" fillId="6" borderId="1"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0" fontId="12" fillId="6" borderId="1" xfId="0" applyFont="1" applyFill="1" applyBorder="1" applyAlignment="1">
      <alignment horizontal="center" vertical="top" wrapText="1" shrinkToFit="1"/>
    </xf>
    <xf numFmtId="0" fontId="12" fillId="0" borderId="1" xfId="0" applyFont="1" applyBorder="1" applyAlignment="1">
      <alignment horizontal="center" vertical="center" wrapText="1" shrinkToFit="1"/>
    </xf>
    <xf numFmtId="0" fontId="12" fillId="6" borderId="1" xfId="0" applyFont="1" applyFill="1" applyBorder="1" applyAlignment="1">
      <alignment horizontal="center" vertical="center" wrapText="1" shrinkToFit="1"/>
    </xf>
    <xf numFmtId="0" fontId="13" fillId="0" borderId="21" xfId="0" applyFont="1" applyBorder="1" applyAlignment="1">
      <alignment horizontal="left" vertical="center" wrapText="1"/>
    </xf>
    <xf numFmtId="0" fontId="13" fillId="0" borderId="22" xfId="0" applyFont="1" applyBorder="1" applyAlignment="1">
      <alignment horizontal="left" vertical="center" wrapText="1"/>
    </xf>
    <xf numFmtId="0" fontId="12" fillId="8" borderId="16" xfId="0" applyFont="1" applyFill="1" applyBorder="1" applyAlignment="1">
      <alignment horizontal="center" vertical="center" wrapText="1"/>
    </xf>
    <xf numFmtId="0" fontId="12" fillId="8" borderId="17" xfId="0" applyFont="1" applyFill="1" applyBorder="1" applyAlignment="1">
      <alignment horizontal="center" vertical="center" wrapText="1"/>
    </xf>
    <xf numFmtId="0" fontId="13" fillId="0" borderId="19" xfId="0" applyFont="1" applyBorder="1" applyAlignment="1">
      <alignment horizontal="left" vertical="center" wrapText="1"/>
    </xf>
    <xf numFmtId="0" fontId="13" fillId="0" borderId="1" xfId="0" applyFont="1" applyBorder="1" applyAlignment="1">
      <alignment horizontal="left" vertical="center" wrapText="1"/>
    </xf>
    <xf numFmtId="0" fontId="13" fillId="0" borderId="43" xfId="1" applyFont="1" applyBorder="1" applyAlignment="1">
      <alignment horizontal="center"/>
    </xf>
    <xf numFmtId="0" fontId="12" fillId="0" borderId="59" xfId="1" applyFont="1" applyBorder="1" applyAlignment="1">
      <alignment horizontal="center" vertical="center" wrapText="1"/>
    </xf>
    <xf numFmtId="0" fontId="12" fillId="0" borderId="19" xfId="1" applyFont="1" applyBorder="1" applyAlignment="1">
      <alignment horizontal="center" vertical="center" wrapText="1"/>
    </xf>
    <xf numFmtId="0" fontId="12" fillId="0" borderId="21" xfId="1" applyFont="1" applyBorder="1" applyAlignment="1">
      <alignment horizontal="center" vertical="center" wrapText="1"/>
    </xf>
    <xf numFmtId="0" fontId="13" fillId="6" borderId="4" xfId="1" applyFont="1" applyFill="1" applyBorder="1" applyAlignment="1">
      <alignment horizontal="center" vertical="center" wrapText="1"/>
    </xf>
    <xf numFmtId="0" fontId="13" fillId="6" borderId="0" xfId="1" applyFont="1" applyFill="1" applyAlignment="1">
      <alignment horizontal="center" vertical="center" wrapText="1"/>
    </xf>
    <xf numFmtId="0" fontId="13" fillId="6" borderId="40" xfId="1" applyFont="1" applyFill="1" applyBorder="1" applyAlignment="1">
      <alignment horizontal="center" vertical="center" wrapText="1"/>
    </xf>
    <xf numFmtId="0" fontId="13" fillId="6" borderId="36" xfId="1" applyFont="1" applyFill="1" applyBorder="1" applyAlignment="1">
      <alignment horizontal="center" vertical="center" wrapText="1"/>
    </xf>
    <xf numFmtId="0" fontId="12" fillId="0" borderId="46" xfId="1" applyFont="1" applyBorder="1" applyAlignment="1">
      <alignment horizontal="center" vertical="center" wrapText="1"/>
    </xf>
    <xf numFmtId="0" fontId="12" fillId="0" borderId="20" xfId="1" applyFont="1" applyBorder="1" applyAlignment="1">
      <alignment horizontal="center" vertical="center" wrapText="1"/>
    </xf>
    <xf numFmtId="0" fontId="12" fillId="0" borderId="23" xfId="1" applyFont="1" applyBorder="1" applyAlignment="1">
      <alignment horizontal="center" vertical="center" wrapText="1"/>
    </xf>
    <xf numFmtId="0" fontId="13" fillId="0" borderId="15" xfId="1" applyFont="1" applyBorder="1" applyAlignment="1">
      <alignment horizontal="center" vertical="center" wrapText="1"/>
    </xf>
    <xf numFmtId="0" fontId="13" fillId="0" borderId="22" xfId="1" applyFont="1" applyBorder="1" applyAlignment="1">
      <alignment horizontal="center" vertical="center" wrapText="1"/>
    </xf>
    <xf numFmtId="0" fontId="12" fillId="0" borderId="53" xfId="1" applyFont="1" applyBorder="1" applyAlignment="1">
      <alignment horizontal="center" vertical="center" wrapText="1"/>
    </xf>
    <xf numFmtId="0" fontId="12" fillId="0" borderId="57" xfId="1" applyFont="1" applyBorder="1" applyAlignment="1">
      <alignment horizontal="center" vertical="center" wrapText="1"/>
    </xf>
    <xf numFmtId="0" fontId="12" fillId="0" borderId="60" xfId="1" applyFont="1" applyBorder="1" applyAlignment="1">
      <alignment horizontal="center" vertical="center" wrapText="1"/>
    </xf>
    <xf numFmtId="0" fontId="12" fillId="0" borderId="54" xfId="1" applyFont="1" applyBorder="1" applyAlignment="1">
      <alignment horizontal="center" vertical="center" wrapText="1" shrinkToFit="1"/>
    </xf>
    <xf numFmtId="0" fontId="12" fillId="0" borderId="55" xfId="1" applyFont="1" applyBorder="1" applyAlignment="1">
      <alignment horizontal="center" vertical="center" wrapText="1" shrinkToFit="1"/>
    </xf>
    <xf numFmtId="0" fontId="12" fillId="0" borderId="40" xfId="1" applyFont="1" applyBorder="1" applyAlignment="1">
      <alignment horizontal="center" vertical="center" wrapText="1" shrinkToFit="1"/>
    </xf>
    <xf numFmtId="0" fontId="12" fillId="0" borderId="36" xfId="1" applyFont="1" applyBorder="1" applyAlignment="1">
      <alignment horizontal="center" vertical="center" wrapText="1" shrinkToFit="1"/>
    </xf>
    <xf numFmtId="0" fontId="12" fillId="0" borderId="56" xfId="1" applyFont="1" applyBorder="1" applyAlignment="1">
      <alignment horizontal="center" vertical="center" wrapText="1"/>
    </xf>
    <xf numFmtId="0" fontId="12" fillId="0" borderId="58" xfId="1" applyFont="1" applyBorder="1" applyAlignment="1">
      <alignment horizontal="center" vertical="center" wrapText="1"/>
    </xf>
    <xf numFmtId="0" fontId="12" fillId="0" borderId="26" xfId="1" applyFont="1" applyBorder="1" applyAlignment="1">
      <alignment horizontal="center" vertical="center" wrapText="1"/>
    </xf>
    <xf numFmtId="0" fontId="12" fillId="0" borderId="16" xfId="1" applyFont="1" applyBorder="1" applyAlignment="1">
      <alignment horizontal="center" vertical="center" wrapText="1"/>
    </xf>
    <xf numFmtId="0" fontId="12" fillId="0" borderId="17" xfId="1" applyFont="1" applyBorder="1" applyAlignment="1">
      <alignment horizontal="center" vertical="center" wrapText="1" shrinkToFit="1"/>
    </xf>
    <xf numFmtId="0" fontId="12" fillId="0" borderId="22" xfId="1" applyFont="1" applyBorder="1" applyAlignment="1">
      <alignment horizontal="center" vertical="center" wrapText="1" shrinkToFit="1"/>
    </xf>
    <xf numFmtId="0" fontId="12" fillId="0" borderId="18" xfId="1" applyFont="1" applyBorder="1" applyAlignment="1">
      <alignment horizontal="center" vertical="center" wrapText="1"/>
    </xf>
    <xf numFmtId="0" fontId="12" fillId="0" borderId="59" xfId="0" applyFont="1" applyBorder="1" applyAlignment="1">
      <alignment horizontal="center" vertical="center" wrapText="1"/>
    </xf>
    <xf numFmtId="0" fontId="12" fillId="6" borderId="4" xfId="0" applyFont="1" applyFill="1" applyBorder="1" applyAlignment="1">
      <alignment horizontal="center" vertical="top" wrapText="1" shrinkToFit="1"/>
    </xf>
    <xf numFmtId="0" fontId="12" fillId="6" borderId="0" xfId="0" applyFont="1" applyFill="1" applyAlignment="1">
      <alignment horizontal="center" vertical="top" wrapText="1" shrinkToFit="1"/>
    </xf>
    <xf numFmtId="0" fontId="12" fillId="6" borderId="10" xfId="0" applyFont="1" applyFill="1" applyBorder="1" applyAlignment="1">
      <alignment horizontal="center" vertical="top" wrapText="1" shrinkToFit="1"/>
    </xf>
    <xf numFmtId="0" fontId="12" fillId="6" borderId="5" xfId="0" applyFont="1" applyFill="1" applyBorder="1" applyAlignment="1">
      <alignment horizontal="center" vertical="top" wrapText="1" shrinkToFit="1"/>
    </xf>
    <xf numFmtId="0" fontId="12" fillId="6" borderId="6" xfId="0" applyFont="1" applyFill="1" applyBorder="1" applyAlignment="1">
      <alignment horizontal="center" vertical="top" wrapText="1" shrinkToFit="1"/>
    </xf>
    <xf numFmtId="0" fontId="12" fillId="6" borderId="11" xfId="0" applyFont="1" applyFill="1" applyBorder="1" applyAlignment="1">
      <alignment horizontal="center" vertical="top" wrapText="1" shrinkToFit="1"/>
    </xf>
    <xf numFmtId="0" fontId="12" fillId="6" borderId="46" xfId="0" applyFont="1" applyFill="1" applyBorder="1" applyAlignment="1">
      <alignment horizontal="center" vertical="center" wrapText="1"/>
    </xf>
    <xf numFmtId="0" fontId="12" fillId="5" borderId="15" xfId="0" applyFont="1" applyFill="1" applyBorder="1" applyAlignment="1">
      <alignment horizontal="center" vertical="center" wrapText="1" shrinkToFit="1"/>
    </xf>
    <xf numFmtId="0" fontId="12" fillId="6" borderId="27" xfId="0" applyFont="1" applyFill="1" applyBorder="1" applyAlignment="1">
      <alignment horizontal="center" vertical="center" wrapText="1"/>
    </xf>
    <xf numFmtId="0" fontId="12" fillId="6" borderId="26" xfId="0" applyFont="1" applyFill="1" applyBorder="1" applyAlignment="1">
      <alignment horizontal="center" vertical="center" wrapText="1"/>
    </xf>
    <xf numFmtId="0" fontId="12" fillId="6" borderId="33" xfId="0" applyFont="1" applyFill="1" applyBorder="1" applyAlignment="1">
      <alignment horizontal="center" vertical="center" wrapText="1"/>
    </xf>
    <xf numFmtId="0" fontId="12" fillId="6" borderId="34" xfId="0" applyFont="1" applyFill="1" applyBorder="1" applyAlignment="1">
      <alignment horizontal="center" vertical="center" wrapText="1"/>
    </xf>
    <xf numFmtId="165" fontId="12" fillId="5" borderId="48" xfId="0" applyNumberFormat="1" applyFont="1" applyFill="1" applyBorder="1" applyAlignment="1">
      <alignment horizontal="center" vertical="center" wrapText="1"/>
    </xf>
    <xf numFmtId="165" fontId="12" fillId="5" borderId="51" xfId="0" applyNumberFormat="1" applyFont="1" applyFill="1" applyBorder="1" applyAlignment="1">
      <alignment horizontal="center" vertical="center" wrapText="1"/>
    </xf>
    <xf numFmtId="165" fontId="12" fillId="5" borderId="49" xfId="0" applyNumberFormat="1" applyFont="1" applyFill="1" applyBorder="1" applyAlignment="1">
      <alignment horizontal="center" vertical="center" wrapText="1"/>
    </xf>
    <xf numFmtId="0" fontId="12" fillId="5" borderId="48" xfId="0" applyFont="1" applyFill="1" applyBorder="1" applyAlignment="1">
      <alignment horizontal="center" vertical="center"/>
    </xf>
    <xf numFmtId="0" fontId="12" fillId="5" borderId="51" xfId="0" applyFont="1" applyFill="1" applyBorder="1" applyAlignment="1">
      <alignment horizontal="center" vertical="center"/>
    </xf>
    <xf numFmtId="0" fontId="12" fillId="5" borderId="49" xfId="0" applyFont="1" applyFill="1" applyBorder="1" applyAlignment="1">
      <alignment horizontal="center" vertical="center"/>
    </xf>
    <xf numFmtId="0" fontId="12" fillId="5" borderId="48" xfId="1" applyFont="1" applyFill="1" applyBorder="1" applyAlignment="1">
      <alignment horizontal="center" vertical="center" wrapText="1"/>
    </xf>
    <xf numFmtId="0" fontId="12" fillId="5" borderId="51" xfId="1" applyFont="1" applyFill="1" applyBorder="1" applyAlignment="1">
      <alignment horizontal="center" vertical="center" wrapText="1"/>
    </xf>
    <xf numFmtId="0" fontId="12" fillId="5" borderId="49" xfId="1" applyFont="1" applyFill="1" applyBorder="1" applyAlignment="1">
      <alignment horizontal="center" vertical="center" wrapText="1"/>
    </xf>
    <xf numFmtId="0" fontId="12" fillId="6" borderId="37" xfId="0" applyFont="1" applyFill="1" applyBorder="1" applyAlignment="1">
      <alignment horizontal="center" vertical="center" wrapText="1"/>
    </xf>
    <xf numFmtId="0" fontId="12" fillId="6" borderId="38" xfId="0" applyFont="1" applyFill="1" applyBorder="1" applyAlignment="1">
      <alignment horizontal="center" vertical="center" wrapText="1"/>
    </xf>
    <xf numFmtId="0" fontId="12" fillId="6" borderId="39" xfId="0" applyFont="1" applyFill="1" applyBorder="1" applyAlignment="1">
      <alignment horizontal="center" vertical="center" wrapText="1"/>
    </xf>
    <xf numFmtId="0" fontId="17" fillId="6" borderId="24" xfId="0" applyFont="1" applyFill="1" applyBorder="1" applyAlignment="1">
      <alignment horizontal="justify" vertical="center" wrapText="1"/>
    </xf>
    <xf numFmtId="0" fontId="17" fillId="6" borderId="29" xfId="0" applyFont="1" applyFill="1" applyBorder="1" applyAlignment="1">
      <alignment horizontal="justify" vertical="center" wrapText="1"/>
    </xf>
    <xf numFmtId="0" fontId="17" fillId="6" borderId="28" xfId="0" applyFont="1" applyFill="1" applyBorder="1" applyAlignment="1">
      <alignment horizontal="justify" vertical="center" wrapText="1"/>
    </xf>
    <xf numFmtId="0" fontId="17" fillId="6" borderId="11" xfId="0" applyFont="1" applyFill="1" applyBorder="1" applyAlignment="1">
      <alignment horizontal="justify" vertical="center" wrapText="1"/>
    </xf>
    <xf numFmtId="0" fontId="17" fillId="6" borderId="30" xfId="0" applyFont="1" applyFill="1" applyBorder="1" applyAlignment="1">
      <alignment horizontal="justify" vertical="center" wrapText="1"/>
    </xf>
    <xf numFmtId="0" fontId="17" fillId="6" borderId="15" xfId="0" applyFont="1" applyFill="1" applyBorder="1" applyAlignment="1">
      <alignment horizontal="justify" vertical="center" wrapText="1"/>
    </xf>
    <xf numFmtId="0" fontId="12" fillId="6" borderId="18" xfId="12" applyNumberFormat="1" applyFont="1" applyFill="1" applyBorder="1" applyAlignment="1">
      <alignment horizontal="justify" vertical="center" wrapText="1"/>
    </xf>
    <xf numFmtId="0" fontId="12" fillId="6" borderId="20" xfId="12" applyNumberFormat="1" applyFont="1" applyFill="1" applyBorder="1" applyAlignment="1">
      <alignment horizontal="justify" vertical="center" wrapText="1"/>
    </xf>
    <xf numFmtId="0" fontId="12" fillId="6" borderId="19" xfId="0" applyFont="1" applyFill="1" applyBorder="1" applyAlignment="1">
      <alignment horizontal="center" vertical="top" wrapText="1"/>
    </xf>
    <xf numFmtId="0" fontId="12" fillId="6" borderId="1" xfId="0" applyFont="1" applyFill="1" applyBorder="1" applyAlignment="1">
      <alignment horizontal="center" vertical="top" wrapText="1"/>
    </xf>
    <xf numFmtId="0" fontId="12" fillId="6" borderId="20" xfId="0" applyFont="1" applyFill="1" applyBorder="1" applyAlignment="1">
      <alignment horizontal="center" vertical="top" wrapText="1"/>
    </xf>
    <xf numFmtId="0" fontId="12" fillId="6" borderId="24" xfId="0" applyFont="1" applyFill="1" applyBorder="1" applyAlignment="1">
      <alignment horizontal="center" vertical="center" wrapText="1"/>
    </xf>
    <xf numFmtId="0" fontId="12" fillId="6" borderId="35" xfId="0" applyFont="1" applyFill="1" applyBorder="1" applyAlignment="1">
      <alignment horizontal="center" vertical="center" wrapText="1"/>
    </xf>
    <xf numFmtId="0" fontId="13" fillId="6" borderId="16" xfId="0" applyFont="1" applyFill="1" applyBorder="1" applyAlignment="1">
      <alignment horizontal="center" vertical="center" wrapText="1"/>
    </xf>
    <xf numFmtId="0" fontId="13" fillId="6" borderId="21" xfId="0" applyFont="1" applyFill="1" applyBorder="1" applyAlignment="1">
      <alignment horizontal="center" vertical="center" wrapText="1"/>
    </xf>
    <xf numFmtId="0" fontId="13" fillId="6" borderId="17" xfId="0" applyFont="1" applyFill="1" applyBorder="1" applyAlignment="1">
      <alignment horizontal="center" vertical="center" wrapText="1"/>
    </xf>
    <xf numFmtId="0" fontId="13" fillId="6" borderId="22" xfId="0" applyFont="1" applyFill="1" applyBorder="1" applyAlignment="1">
      <alignment horizontal="center" vertical="center" wrapText="1"/>
    </xf>
    <xf numFmtId="0" fontId="13" fillId="6" borderId="30" xfId="0" applyFont="1" applyFill="1" applyBorder="1" applyAlignment="1">
      <alignment horizontal="center" vertical="center" wrapText="1"/>
    </xf>
    <xf numFmtId="0" fontId="13" fillId="6" borderId="25" xfId="0" applyFont="1" applyFill="1" applyBorder="1" applyAlignment="1">
      <alignment horizontal="center" vertical="center" wrapText="1"/>
    </xf>
    <xf numFmtId="0" fontId="23" fillId="0" borderId="18" xfId="0" applyFont="1" applyBorder="1" applyAlignment="1">
      <alignment horizontal="center" vertical="center"/>
    </xf>
    <xf numFmtId="0" fontId="23" fillId="0" borderId="23" xfId="0" applyFont="1" applyBorder="1" applyAlignment="1">
      <alignment horizontal="center" vertical="center"/>
    </xf>
    <xf numFmtId="0" fontId="12" fillId="6" borderId="31" xfId="0" applyFont="1" applyFill="1" applyBorder="1" applyAlignment="1">
      <alignment horizontal="justify" vertical="center" wrapText="1"/>
    </xf>
    <xf numFmtId="0" fontId="12" fillId="6" borderId="12" xfId="0" applyFont="1" applyFill="1" applyBorder="1" applyAlignment="1">
      <alignment horizontal="justify" vertical="center" wrapText="1"/>
    </xf>
    <xf numFmtId="0" fontId="12" fillId="6" borderId="32"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2" fillId="6" borderId="36" xfId="0" applyFont="1" applyFill="1" applyBorder="1" applyAlignment="1">
      <alignment horizontal="center" vertical="center" wrapText="1"/>
    </xf>
    <xf numFmtId="0" fontId="12" fillId="6" borderId="16" xfId="0" applyFont="1" applyFill="1" applyBorder="1" applyAlignment="1">
      <alignment horizontal="center" vertical="center" wrapText="1"/>
    </xf>
    <xf numFmtId="0" fontId="13" fillId="6" borderId="13" xfId="0" applyFont="1" applyFill="1" applyBorder="1" applyAlignment="1">
      <alignment horizontal="center" vertical="center" wrapText="1"/>
    </xf>
    <xf numFmtId="0" fontId="23" fillId="0" borderId="27" xfId="0" applyFont="1" applyBorder="1" applyAlignment="1">
      <alignment horizontal="center" vertical="center"/>
    </xf>
    <xf numFmtId="0" fontId="12" fillId="6" borderId="59" xfId="0" applyFont="1" applyFill="1" applyBorder="1" applyAlignment="1">
      <alignment horizontal="center" vertical="center" wrapText="1"/>
    </xf>
    <xf numFmtId="0" fontId="12" fillId="6" borderId="52" xfId="0"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3" fillId="6" borderId="14" xfId="0" applyFont="1" applyFill="1" applyBorder="1" applyAlignment="1">
      <alignment horizontal="center" vertical="center" wrapText="1"/>
    </xf>
    <xf numFmtId="0" fontId="23" fillId="0" borderId="46" xfId="0" applyFont="1" applyBorder="1" applyAlignment="1">
      <alignment horizontal="center" vertical="center"/>
    </xf>
    <xf numFmtId="2" fontId="12" fillId="5" borderId="16" xfId="0" applyNumberFormat="1" applyFont="1" applyFill="1" applyBorder="1" applyAlignment="1">
      <alignment horizontal="center" vertical="center" wrapText="1"/>
    </xf>
    <xf numFmtId="2" fontId="12" fillId="5" borderId="17" xfId="0" applyNumberFormat="1" applyFont="1" applyFill="1" applyBorder="1" applyAlignment="1">
      <alignment horizontal="center" vertical="center" wrapText="1"/>
    </xf>
    <xf numFmtId="2" fontId="12" fillId="5" borderId="18" xfId="0" applyNumberFormat="1"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6" borderId="22" xfId="0" applyFont="1" applyFill="1" applyBorder="1" applyAlignment="1">
      <alignment horizontal="center" vertical="center" wrapText="1"/>
    </xf>
    <xf numFmtId="0" fontId="23" fillId="6" borderId="27" xfId="0" applyFont="1" applyFill="1" applyBorder="1" applyAlignment="1">
      <alignment horizontal="center" vertical="center" wrapText="1"/>
    </xf>
    <xf numFmtId="0" fontId="23" fillId="6" borderId="58" xfId="0" applyFont="1" applyFill="1" applyBorder="1" applyAlignment="1">
      <alignment horizontal="center" vertical="center" wrapText="1"/>
    </xf>
    <xf numFmtId="0" fontId="23" fillId="6" borderId="26" xfId="0" applyFont="1" applyFill="1" applyBorder="1" applyAlignment="1">
      <alignment horizontal="center" vertical="center" wrapText="1"/>
    </xf>
    <xf numFmtId="0" fontId="23" fillId="6" borderId="18" xfId="0" applyFont="1" applyFill="1" applyBorder="1" applyAlignment="1">
      <alignment horizontal="center" vertical="center" wrapText="1"/>
    </xf>
    <xf numFmtId="0" fontId="23" fillId="6" borderId="20" xfId="0" applyFont="1" applyFill="1" applyBorder="1" applyAlignment="1">
      <alignment horizontal="center" vertical="center" wrapText="1"/>
    </xf>
    <xf numFmtId="0" fontId="12" fillId="0" borderId="48" xfId="1" applyFont="1" applyBorder="1" applyAlignment="1">
      <alignment horizontal="center" vertical="center" wrapText="1"/>
    </xf>
    <xf numFmtId="0" fontId="12" fillId="0" borderId="51" xfId="1" applyFont="1" applyBorder="1" applyAlignment="1">
      <alignment horizontal="center" vertical="center" wrapText="1"/>
    </xf>
    <xf numFmtId="0" fontId="12" fillId="0" borderId="49" xfId="1" applyFont="1" applyBorder="1" applyAlignment="1">
      <alignment horizontal="center" vertical="center" wrapText="1"/>
    </xf>
    <xf numFmtId="0" fontId="12" fillId="0" borderId="52" xfId="1" applyFont="1" applyBorder="1" applyAlignment="1">
      <alignment horizontal="center" vertical="center" wrapText="1"/>
    </xf>
    <xf numFmtId="0" fontId="13" fillId="0" borderId="13" xfId="1" applyFont="1" applyBorder="1" applyAlignment="1">
      <alignment horizontal="center" vertical="center" wrapText="1"/>
    </xf>
    <xf numFmtId="0" fontId="13" fillId="0" borderId="25" xfId="1" applyFont="1" applyBorder="1" applyAlignment="1">
      <alignment horizontal="center" vertical="center" wrapText="1"/>
    </xf>
    <xf numFmtId="0" fontId="12" fillId="0" borderId="27" xfId="1" applyFont="1" applyBorder="1" applyAlignment="1">
      <alignment horizontal="center" vertical="center" wrapText="1"/>
    </xf>
    <xf numFmtId="0" fontId="12" fillId="5" borderId="13" xfId="1" applyFont="1" applyFill="1" applyBorder="1" applyAlignment="1">
      <alignment horizontal="justify" vertical="center" wrapText="1"/>
    </xf>
    <xf numFmtId="0" fontId="12" fillId="5" borderId="14" xfId="1" applyFont="1" applyFill="1" applyBorder="1" applyAlignment="1">
      <alignment horizontal="justify" vertical="center" wrapText="1"/>
    </xf>
    <xf numFmtId="0" fontId="12" fillId="5" borderId="15" xfId="1" applyFont="1" applyFill="1" applyBorder="1" applyAlignment="1">
      <alignment horizontal="justify" vertical="center" wrapText="1"/>
    </xf>
    <xf numFmtId="0" fontId="12" fillId="5" borderId="1" xfId="1" applyFont="1" applyFill="1" applyBorder="1" applyAlignment="1">
      <alignment horizontal="justify" vertical="center" wrapText="1"/>
    </xf>
    <xf numFmtId="2" fontId="12" fillId="5" borderId="48" xfId="0" applyNumberFormat="1" applyFont="1" applyFill="1" applyBorder="1" applyAlignment="1">
      <alignment horizontal="center" vertical="center" wrapText="1"/>
    </xf>
    <xf numFmtId="2" fontId="12" fillId="5" borderId="51" xfId="0" applyNumberFormat="1" applyFont="1" applyFill="1" applyBorder="1" applyAlignment="1">
      <alignment horizontal="center" vertical="center" wrapText="1"/>
    </xf>
    <xf numFmtId="2" fontId="12" fillId="5" borderId="49" xfId="0" applyNumberFormat="1" applyFont="1" applyFill="1" applyBorder="1" applyAlignment="1">
      <alignment horizontal="center" vertical="center" wrapText="1"/>
    </xf>
    <xf numFmtId="0" fontId="12" fillId="5" borderId="47" xfId="0" applyFont="1" applyFill="1" applyBorder="1" applyAlignment="1">
      <alignment horizontal="center" vertical="center" wrapText="1"/>
    </xf>
    <xf numFmtId="0" fontId="12" fillId="5" borderId="61" xfId="0" applyFont="1" applyFill="1" applyBorder="1" applyAlignment="1">
      <alignment horizontal="center" vertical="center" wrapText="1"/>
    </xf>
    <xf numFmtId="0" fontId="12" fillId="5" borderId="64" xfId="0" applyFont="1" applyFill="1" applyBorder="1" applyAlignment="1">
      <alignment horizontal="center" vertical="center" wrapText="1"/>
    </xf>
    <xf numFmtId="0" fontId="12" fillId="0" borderId="7" xfId="1" applyFont="1" applyBorder="1" applyAlignment="1">
      <alignment horizontal="center" vertical="center" wrapText="1"/>
    </xf>
    <xf numFmtId="0" fontId="12" fillId="0" borderId="12" xfId="1" applyFont="1" applyBorder="1" applyAlignment="1">
      <alignment horizontal="center" vertical="center" wrapText="1"/>
    </xf>
    <xf numFmtId="2" fontId="12" fillId="0" borderId="1" xfId="1" quotePrefix="1" applyNumberFormat="1" applyFont="1" applyBorder="1" applyAlignment="1">
      <alignment horizontal="center" vertical="center" wrapText="1"/>
    </xf>
    <xf numFmtId="0" fontId="12" fillId="0" borderId="8" xfId="1" applyFont="1" applyBorder="1" applyAlignment="1">
      <alignment horizontal="center" vertical="center" wrapText="1"/>
    </xf>
  </cellXfs>
  <cellStyles count="18">
    <cellStyle name="Millares" xfId="12" builtinId="3"/>
    <cellStyle name="Millares [0]" xfId="11" builtinId="6"/>
    <cellStyle name="Millares [0] 2" xfId="8" xr:uid="{00000000-0005-0000-0000-000002000000}"/>
    <cellStyle name="Millares 2" xfId="2" xr:uid="{00000000-0005-0000-0000-000003000000}"/>
    <cellStyle name="Millares 2 2" xfId="15" xr:uid="{00000000-0005-0000-0000-000004000000}"/>
    <cellStyle name="Millares 3" xfId="6" xr:uid="{00000000-0005-0000-0000-000005000000}"/>
    <cellStyle name="Moneda" xfId="13" builtinId="4"/>
    <cellStyle name="Moneda 2" xfId="4" xr:uid="{00000000-0005-0000-0000-000007000000}"/>
    <cellStyle name="Moneda 2 2" xfId="17" xr:uid="{00000000-0005-0000-0000-000008000000}"/>
    <cellStyle name="Moneda 3" xfId="9" xr:uid="{00000000-0005-0000-0000-000009000000}"/>
    <cellStyle name="Normal" xfId="0" builtinId="0"/>
    <cellStyle name="Normal 2" xfId="1" xr:uid="{00000000-0005-0000-0000-00000B000000}"/>
    <cellStyle name="Normal 3" xfId="5" xr:uid="{00000000-0005-0000-0000-00000C000000}"/>
    <cellStyle name="Normal 4" xfId="10" xr:uid="{00000000-0005-0000-0000-00000D000000}"/>
    <cellStyle name="Porcentaje" xfId="14" builtinId="5"/>
    <cellStyle name="Porcentaje 2" xfId="3" xr:uid="{00000000-0005-0000-0000-00000F000000}"/>
    <cellStyle name="Porcentaje 2 2" xfId="16" xr:uid="{00000000-0005-0000-0000-000010000000}"/>
    <cellStyle name="Porcentaje 3" xfId="7" xr:uid="{00000000-0005-0000-0000-000011000000}"/>
  </cellStyles>
  <dxfs count="0"/>
  <tableStyles count="0" defaultTableStyle="TableStyleMedium2" defaultPivotStyle="PivotStyleLight16"/>
  <colors>
    <mruColors>
      <color rgb="FFD87C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28" Type="http://schemas.openxmlformats.org/officeDocument/2006/relationships/styles" Target="styles.xml"/><Relationship Id="rId4" Type="http://schemas.openxmlformats.org/officeDocument/2006/relationships/worksheet" Target="worksheets/sheet4.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774700</xdr:colOff>
      <xdr:row>36</xdr:row>
      <xdr:rowOff>673100</xdr:rowOff>
    </xdr:from>
    <xdr:to>
      <xdr:col>9</xdr:col>
      <xdr:colOff>2209800</xdr:colOff>
      <xdr:row>36</xdr:row>
      <xdr:rowOff>2628900</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1585575" y="13998575"/>
          <a:ext cx="6530975" cy="1955800"/>
        </a:xfrm>
        <a:prstGeom prst="rect">
          <a:avLst/>
        </a:prstGeom>
      </xdr:spPr>
    </xdr:pic>
    <xdr:clientData/>
  </xdr:twoCellAnchor>
  <xdr:twoCellAnchor editAs="oneCell">
    <xdr:from>
      <xdr:col>2</xdr:col>
      <xdr:colOff>253999</xdr:colOff>
      <xdr:row>47</xdr:row>
      <xdr:rowOff>152400</xdr:rowOff>
    </xdr:from>
    <xdr:to>
      <xdr:col>5</xdr:col>
      <xdr:colOff>2045757</xdr:colOff>
      <xdr:row>53</xdr:row>
      <xdr:rowOff>304800</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930399" y="22193250"/>
          <a:ext cx="8878358" cy="3286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840442</xdr:colOff>
      <xdr:row>73</xdr:row>
      <xdr:rowOff>257735</xdr:rowOff>
    </xdr:from>
    <xdr:to>
      <xdr:col>5</xdr:col>
      <xdr:colOff>2715172</xdr:colOff>
      <xdr:row>79</xdr:row>
      <xdr:rowOff>44823</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1"/>
        <a:srcRect l="1050" t="5624" r="1458" b="5555"/>
        <a:stretch/>
      </xdr:blipFill>
      <xdr:spPr>
        <a:xfrm>
          <a:off x="3227166" y="56838425"/>
          <a:ext cx="14158696" cy="2852605"/>
        </a:xfrm>
        <a:prstGeom prst="rect">
          <a:avLst/>
        </a:prstGeom>
      </xdr:spPr>
    </xdr:pic>
    <xdr:clientData/>
  </xdr:twoCellAnchor>
  <xdr:twoCellAnchor editAs="oneCell">
    <xdr:from>
      <xdr:col>10</xdr:col>
      <xdr:colOff>181429</xdr:colOff>
      <xdr:row>8</xdr:row>
      <xdr:rowOff>390769</xdr:rowOff>
    </xdr:from>
    <xdr:to>
      <xdr:col>11</xdr:col>
      <xdr:colOff>2262693</xdr:colOff>
      <xdr:row>10</xdr:row>
      <xdr:rowOff>935054</xdr:rowOff>
    </xdr:to>
    <xdr:pic>
      <xdr:nvPicPr>
        <xdr:cNvPr id="4" name="Imagen 3">
          <a:extLst>
            <a:ext uri="{FF2B5EF4-FFF2-40B4-BE49-F238E27FC236}">
              <a16:creationId xmlns:a16="http://schemas.microsoft.com/office/drawing/2014/main" id="{664804BB-92B1-A38A-D86F-6117A56E05AC}"/>
            </a:ext>
          </a:extLst>
        </xdr:cNvPr>
        <xdr:cNvPicPr>
          <a:picLocks noChangeAspect="1"/>
        </xdr:cNvPicPr>
      </xdr:nvPicPr>
      <xdr:blipFill>
        <a:blip xmlns:r="http://schemas.openxmlformats.org/officeDocument/2006/relationships" r:embed="rId2"/>
        <a:stretch>
          <a:fillRect/>
        </a:stretch>
      </xdr:blipFill>
      <xdr:spPr>
        <a:xfrm>
          <a:off x="25106924" y="3307582"/>
          <a:ext cx="5534248" cy="230274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1362075</xdr:colOff>
      <xdr:row>68</xdr:row>
      <xdr:rowOff>1524000</xdr:rowOff>
    </xdr:from>
    <xdr:to>
      <xdr:col>9</xdr:col>
      <xdr:colOff>1304925</xdr:colOff>
      <xdr:row>69</xdr:row>
      <xdr:rowOff>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058900" y="54463950"/>
          <a:ext cx="4962525" cy="1638300"/>
        </a:xfrm>
        <a:prstGeom prst="rect">
          <a:avLst/>
        </a:prstGeom>
      </xdr:spPr>
    </xdr:pic>
    <xdr:clientData/>
  </xdr:twoCellAnchor>
  <xdr:twoCellAnchor editAs="oneCell">
    <xdr:from>
      <xdr:col>2</xdr:col>
      <xdr:colOff>838200</xdr:colOff>
      <xdr:row>75</xdr:row>
      <xdr:rowOff>257175</xdr:rowOff>
    </xdr:from>
    <xdr:to>
      <xdr:col>5</xdr:col>
      <xdr:colOff>2076450</xdr:colOff>
      <xdr:row>81</xdr:row>
      <xdr:rowOff>371475</xdr:rowOff>
    </xdr:to>
    <xdr:pic>
      <xdr:nvPicPr>
        <xdr:cNvPr id="3" name="Imagen 2">
          <a:extLst>
            <a:ext uri="{FF2B5EF4-FFF2-40B4-BE49-F238E27FC236}">
              <a16:creationId xmlns:a16="http://schemas.microsoft.com/office/drawing/2014/main" id="{00000000-0008-0000-0500-000003000000}"/>
            </a:ext>
            <a:ext uri="{147F2762-F138-4A5C-976F-8EAC2B608ADB}">
              <a16:predDERef xmlns:a16="http://schemas.microsoft.com/office/drawing/2014/main" pred="{00000000-0008-0000-0500-000002000000}"/>
            </a:ext>
          </a:extLst>
        </xdr:cNvPr>
        <xdr:cNvPicPr>
          <a:picLocks noChangeAspect="1"/>
        </xdr:cNvPicPr>
      </xdr:nvPicPr>
      <xdr:blipFill rotWithShape="1">
        <a:blip xmlns:r="http://schemas.openxmlformats.org/officeDocument/2006/relationships" r:embed="rId2"/>
        <a:srcRect l="1050" t="5624" r="1458" b="5555"/>
        <a:stretch/>
      </xdr:blipFill>
      <xdr:spPr>
        <a:xfrm>
          <a:off x="2914650" y="61550550"/>
          <a:ext cx="8324850" cy="32480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895350</xdr:colOff>
      <xdr:row>75</xdr:row>
      <xdr:rowOff>161925</xdr:rowOff>
    </xdr:from>
    <xdr:to>
      <xdr:col>5</xdr:col>
      <xdr:colOff>2171700</xdr:colOff>
      <xdr:row>81</xdr:row>
      <xdr:rowOff>361950</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srcRect l="1050" t="5624" r="1458" b="5555"/>
        <a:stretch/>
      </xdr:blipFill>
      <xdr:spPr>
        <a:xfrm>
          <a:off x="2971800" y="61455300"/>
          <a:ext cx="8362950" cy="3333750"/>
        </a:xfrm>
        <a:prstGeom prst="rect">
          <a:avLst/>
        </a:prstGeom>
      </xdr:spPr>
    </xdr:pic>
    <xdr:clientData/>
  </xdr:twoCellAnchor>
  <xdr:oneCellAnchor>
    <xdr:from>
      <xdr:col>6</xdr:col>
      <xdr:colOff>683344</xdr:colOff>
      <xdr:row>68</xdr:row>
      <xdr:rowOff>860713</xdr:rowOff>
    </xdr:from>
    <xdr:ext cx="6522934" cy="1662546"/>
    <xdr:pic>
      <xdr:nvPicPr>
        <xdr:cNvPr id="4" name="Imagen 3">
          <a:extLst>
            <a:ext uri="{FF2B5EF4-FFF2-40B4-BE49-F238E27FC236}">
              <a16:creationId xmlns:a16="http://schemas.microsoft.com/office/drawing/2014/main" id="{00000000-0008-0000-0600-000004000000}"/>
            </a:ext>
            <a:ext uri="{147F2762-F138-4A5C-976F-8EAC2B608ADB}">
              <a16:predDERef xmlns:a16="http://schemas.microsoft.com/office/drawing/2014/main" pred="{00000000-0008-0000-0600-000003000000}"/>
            </a:ext>
          </a:extLst>
        </xdr:cNvPr>
        <xdr:cNvPicPr>
          <a:picLocks noChangeAspect="1"/>
        </xdr:cNvPicPr>
      </xdr:nvPicPr>
      <xdr:blipFill rotWithShape="1">
        <a:blip xmlns:r="http://schemas.openxmlformats.org/officeDocument/2006/relationships" r:embed="rId2"/>
        <a:srcRect t="5763" b="9231"/>
        <a:stretch/>
      </xdr:blipFill>
      <xdr:spPr>
        <a:xfrm>
          <a:off x="13380169" y="53800663"/>
          <a:ext cx="6522934" cy="1662546"/>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2</xdr:col>
      <xdr:colOff>838200</xdr:colOff>
      <xdr:row>75</xdr:row>
      <xdr:rowOff>257175</xdr:rowOff>
    </xdr:from>
    <xdr:to>
      <xdr:col>5</xdr:col>
      <xdr:colOff>2962275</xdr:colOff>
      <xdr:row>82</xdr:row>
      <xdr:rowOff>95250</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rotWithShape="1">
        <a:blip xmlns:r="http://schemas.openxmlformats.org/officeDocument/2006/relationships" r:embed="rId1"/>
        <a:srcRect l="1050" t="5624" r="1458" b="5555"/>
        <a:stretch/>
      </xdr:blipFill>
      <xdr:spPr>
        <a:xfrm>
          <a:off x="2914650" y="23964900"/>
          <a:ext cx="9210675" cy="3400425"/>
        </a:xfrm>
        <a:prstGeom prst="rect">
          <a:avLst/>
        </a:prstGeom>
      </xdr:spPr>
    </xdr:pic>
    <xdr:clientData/>
  </xdr:twoCellAnchor>
  <xdr:oneCellAnchor>
    <xdr:from>
      <xdr:col>6</xdr:col>
      <xdr:colOff>216619</xdr:colOff>
      <xdr:row>68</xdr:row>
      <xdr:rowOff>965488</xdr:rowOff>
    </xdr:from>
    <xdr:ext cx="6522934" cy="1662546"/>
    <xdr:pic>
      <xdr:nvPicPr>
        <xdr:cNvPr id="4" name="Imagen 3">
          <a:extLst>
            <a:ext uri="{FF2B5EF4-FFF2-40B4-BE49-F238E27FC236}">
              <a16:creationId xmlns:a16="http://schemas.microsoft.com/office/drawing/2014/main" id="{00000000-0008-0000-0700-000004000000}"/>
            </a:ext>
            <a:ext uri="{147F2762-F138-4A5C-976F-8EAC2B608ADB}">
              <a16:predDERef xmlns:a16="http://schemas.microsoft.com/office/drawing/2014/main" pred="{00000000-0008-0000-0700-000003000000}"/>
            </a:ext>
          </a:extLst>
        </xdr:cNvPr>
        <xdr:cNvPicPr>
          <a:picLocks noChangeAspect="1"/>
        </xdr:cNvPicPr>
      </xdr:nvPicPr>
      <xdr:blipFill rotWithShape="1">
        <a:blip xmlns:r="http://schemas.openxmlformats.org/officeDocument/2006/relationships" r:embed="rId2"/>
        <a:srcRect t="5763" b="9231"/>
        <a:stretch/>
      </xdr:blipFill>
      <xdr:spPr>
        <a:xfrm>
          <a:off x="12913444" y="53905438"/>
          <a:ext cx="6522934" cy="1662546"/>
        </a:xfrm>
        <a:prstGeom prst="rect">
          <a:avLst/>
        </a:prstGeom>
      </xdr:spPr>
    </xdr:pic>
    <xdr:clientData/>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U70"/>
  <sheetViews>
    <sheetView topLeftCell="B1" zoomScale="60" zoomScaleNormal="60" workbookViewId="0">
      <selection activeCell="D19" sqref="D19:G19"/>
    </sheetView>
  </sheetViews>
  <sheetFormatPr baseColWidth="10" defaultColWidth="11.42578125" defaultRowHeight="12" x14ac:dyDescent="0.2"/>
  <cols>
    <col min="1" max="1" width="6" style="2" customWidth="1"/>
    <col min="2" max="2" width="24" style="2" customWidth="1"/>
    <col min="3" max="5" width="35.42578125" style="2" customWidth="1"/>
    <col min="6" max="6" width="30.7109375" style="2" customWidth="1"/>
    <col min="7" max="7" width="18.28515625" style="2" customWidth="1"/>
    <col min="8" max="8" width="20.85546875" style="2" customWidth="1"/>
    <col min="9" max="9" width="37.28515625" style="2" customWidth="1"/>
    <col min="10" max="10" width="36.7109375" style="2" customWidth="1"/>
    <col min="11" max="11" width="25.7109375" style="2" bestFit="1" customWidth="1"/>
    <col min="12" max="12" width="50.140625" style="3" customWidth="1"/>
    <col min="13" max="13" width="44.42578125" style="3" customWidth="1"/>
    <col min="14" max="14" width="47" style="3" customWidth="1"/>
    <col min="15" max="15" width="19.140625" style="3" bestFit="1" customWidth="1"/>
    <col min="16" max="16" width="29.42578125" style="4" customWidth="1"/>
    <col min="17" max="17" width="103.28515625" style="4" customWidth="1"/>
    <col min="18" max="19" width="28.42578125" style="4" customWidth="1"/>
    <col min="20" max="20" width="27.140625" style="4" customWidth="1"/>
    <col min="21" max="21" width="16.85546875" style="2" customWidth="1"/>
    <col min="22" max="16384" width="11.42578125" style="2"/>
  </cols>
  <sheetData>
    <row r="1" spans="1:21" x14ac:dyDescent="0.2">
      <c r="A1" s="1"/>
      <c r="B1" s="1"/>
      <c r="C1" s="1"/>
      <c r="D1" s="1"/>
      <c r="E1" s="1"/>
      <c r="F1" s="1"/>
      <c r="G1" s="1"/>
      <c r="H1" s="1"/>
      <c r="I1" s="1"/>
    </row>
    <row r="2" spans="1:21" ht="15" x14ac:dyDescent="0.2">
      <c r="A2" s="335" t="s">
        <v>0</v>
      </c>
      <c r="B2" s="335"/>
      <c r="C2" s="335"/>
      <c r="D2" s="335"/>
      <c r="E2" s="335"/>
      <c r="F2" s="335"/>
      <c r="G2" s="335"/>
      <c r="H2" s="335"/>
      <c r="I2" s="335"/>
      <c r="J2" s="335"/>
      <c r="K2" s="335"/>
      <c r="L2" s="335"/>
      <c r="M2" s="335"/>
      <c r="N2" s="335"/>
      <c r="O2" s="335"/>
      <c r="P2" s="335"/>
      <c r="Q2" s="5"/>
      <c r="R2" s="5"/>
      <c r="S2" s="5"/>
      <c r="T2" s="5"/>
      <c r="U2" s="5"/>
    </row>
    <row r="3" spans="1:21" ht="15" x14ac:dyDescent="0.25">
      <c r="A3" s="46"/>
      <c r="B3" s="46"/>
      <c r="C3" s="46"/>
      <c r="D3" s="46"/>
      <c r="E3" s="46"/>
      <c r="F3" s="46"/>
      <c r="G3" s="46"/>
      <c r="H3" s="46"/>
      <c r="I3" s="46"/>
      <c r="J3" s="47"/>
      <c r="K3" s="47"/>
      <c r="L3" s="48"/>
      <c r="M3" s="48"/>
      <c r="N3" s="48"/>
      <c r="O3" s="48"/>
      <c r="P3" s="49"/>
    </row>
    <row r="4" spans="1:21" ht="53.1" customHeight="1" x14ac:dyDescent="0.2">
      <c r="A4" s="335" t="s">
        <v>1</v>
      </c>
      <c r="B4" s="335"/>
      <c r="C4" s="335"/>
      <c r="D4" s="335"/>
      <c r="E4" s="335"/>
      <c r="F4" s="335"/>
      <c r="G4" s="335"/>
      <c r="H4" s="335"/>
      <c r="I4" s="335"/>
      <c r="J4" s="335"/>
      <c r="K4" s="335"/>
      <c r="L4" s="335"/>
      <c r="M4" s="335"/>
      <c r="N4" s="335"/>
      <c r="O4" s="335"/>
      <c r="P4" s="335"/>
      <c r="Q4" s="5"/>
      <c r="R4" s="5"/>
      <c r="S4" s="5"/>
      <c r="T4" s="5"/>
      <c r="U4" s="5"/>
    </row>
    <row r="5" spans="1:21" x14ac:dyDescent="0.2">
      <c r="A5" s="336"/>
      <c r="B5" s="336"/>
      <c r="C5" s="336"/>
      <c r="D5" s="336"/>
      <c r="E5" s="336"/>
      <c r="F5" s="336"/>
      <c r="G5" s="336"/>
      <c r="H5" s="336"/>
      <c r="I5" s="336"/>
      <c r="J5" s="336"/>
      <c r="K5" s="336"/>
      <c r="L5" s="336"/>
      <c r="M5" s="336"/>
      <c r="N5" s="336"/>
      <c r="O5" s="336"/>
      <c r="P5" s="6"/>
      <c r="Q5" s="6"/>
      <c r="R5" s="6"/>
      <c r="S5" s="6"/>
      <c r="T5" s="6"/>
    </row>
    <row r="6" spans="1:21" ht="28.5" customHeight="1" x14ac:dyDescent="0.2">
      <c r="A6" s="336"/>
      <c r="B6" s="336"/>
      <c r="C6" s="336"/>
      <c r="D6" s="336"/>
      <c r="E6" s="336"/>
      <c r="F6" s="336"/>
      <c r="G6" s="336"/>
      <c r="H6" s="336"/>
      <c r="I6" s="336"/>
      <c r="J6" s="336"/>
      <c r="K6" s="336"/>
      <c r="L6" s="336"/>
      <c r="M6" s="336"/>
      <c r="N6" s="336"/>
      <c r="O6" s="336"/>
      <c r="P6" s="6"/>
      <c r="Q6" s="6"/>
      <c r="R6" s="6"/>
      <c r="S6" s="6"/>
      <c r="T6" s="6"/>
    </row>
    <row r="7" spans="1:21" s="12" customFormat="1" x14ac:dyDescent="0.2">
      <c r="A7" s="7"/>
      <c r="B7" s="7"/>
      <c r="C7" s="8"/>
      <c r="D7" s="8"/>
      <c r="E7" s="8"/>
      <c r="F7" s="8"/>
      <c r="G7" s="8"/>
      <c r="H7" s="9"/>
      <c r="I7" s="10"/>
      <c r="J7" s="10"/>
      <c r="K7" s="10"/>
      <c r="L7" s="11"/>
      <c r="M7" s="11"/>
      <c r="N7" s="11"/>
    </row>
    <row r="8" spans="1:21" s="12" customFormat="1" ht="39.75" customHeight="1" x14ac:dyDescent="0.2">
      <c r="A8" s="7"/>
      <c r="B8" s="335" t="s">
        <v>2</v>
      </c>
      <c r="C8" s="335"/>
      <c r="D8" s="335"/>
      <c r="E8" s="335"/>
      <c r="F8" s="335"/>
      <c r="G8" s="335"/>
      <c r="H8" s="335"/>
      <c r="I8" s="335"/>
      <c r="J8" s="335"/>
      <c r="K8" s="335"/>
      <c r="L8" s="335"/>
      <c r="M8" s="335"/>
      <c r="N8" s="335"/>
      <c r="O8" s="335"/>
      <c r="P8" s="335"/>
    </row>
    <row r="9" spans="1:21" s="12" customFormat="1" x14ac:dyDescent="0.2">
      <c r="A9" s="7"/>
      <c r="B9" s="13"/>
      <c r="C9" s="13"/>
      <c r="D9" s="13"/>
      <c r="E9" s="13"/>
      <c r="F9" s="13"/>
      <c r="G9" s="13"/>
      <c r="H9" s="13"/>
      <c r="I9" s="13"/>
      <c r="J9" s="13"/>
      <c r="K9" s="13"/>
      <c r="L9" s="13"/>
      <c r="M9" s="13"/>
      <c r="N9" s="13"/>
      <c r="O9" s="13"/>
    </row>
    <row r="10" spans="1:21" s="12" customFormat="1" ht="33.75" customHeight="1" x14ac:dyDescent="0.2">
      <c r="B10" s="334" t="s">
        <v>3</v>
      </c>
      <c r="C10" s="334" t="s">
        <v>4</v>
      </c>
      <c r="D10" s="338" t="s">
        <v>5</v>
      </c>
      <c r="E10" s="339"/>
      <c r="F10" s="339"/>
      <c r="G10" s="340"/>
      <c r="H10" s="334" t="s">
        <v>6</v>
      </c>
      <c r="I10" s="334" t="s">
        <v>7</v>
      </c>
      <c r="J10" s="334" t="s">
        <v>8</v>
      </c>
      <c r="K10" s="334" t="s">
        <v>9</v>
      </c>
      <c r="L10" s="334" t="s">
        <v>10</v>
      </c>
      <c r="M10" s="334"/>
      <c r="N10" s="334" t="s">
        <v>11</v>
      </c>
      <c r="O10" s="334"/>
      <c r="P10" s="334" t="s">
        <v>12</v>
      </c>
    </row>
    <row r="11" spans="1:21" s="12" customFormat="1" ht="33.75" customHeight="1" x14ac:dyDescent="0.2">
      <c r="B11" s="334"/>
      <c r="C11" s="334"/>
      <c r="D11" s="341"/>
      <c r="E11" s="342"/>
      <c r="F11" s="342"/>
      <c r="G11" s="343"/>
      <c r="H11" s="334"/>
      <c r="I11" s="334"/>
      <c r="J11" s="334"/>
      <c r="K11" s="334"/>
      <c r="L11" s="334"/>
      <c r="M11" s="334"/>
      <c r="N11" s="334"/>
      <c r="O11" s="334"/>
      <c r="P11" s="334"/>
    </row>
    <row r="12" spans="1:21" s="12" customFormat="1" ht="37.5" customHeight="1" x14ac:dyDescent="0.2">
      <c r="B12" s="334"/>
      <c r="C12" s="334"/>
      <c r="D12" s="341"/>
      <c r="E12" s="342"/>
      <c r="F12" s="342"/>
      <c r="G12" s="343"/>
      <c r="H12" s="334"/>
      <c r="I12" s="334"/>
      <c r="J12" s="334"/>
      <c r="K12" s="334"/>
      <c r="L12" s="334"/>
      <c r="M12" s="334"/>
      <c r="N12" s="334"/>
      <c r="O12" s="334"/>
      <c r="P12" s="334"/>
    </row>
    <row r="13" spans="1:21" s="12" customFormat="1" ht="33.75" customHeight="1" x14ac:dyDescent="0.2">
      <c r="B13" s="334"/>
      <c r="C13" s="334"/>
      <c r="D13" s="341"/>
      <c r="E13" s="342"/>
      <c r="F13" s="342"/>
      <c r="G13" s="343"/>
      <c r="H13" s="334"/>
      <c r="I13" s="334"/>
      <c r="J13" s="334"/>
      <c r="K13" s="334"/>
      <c r="L13" s="334"/>
      <c r="M13" s="334"/>
      <c r="N13" s="334"/>
      <c r="O13" s="334"/>
      <c r="P13" s="334"/>
      <c r="Q13" s="5"/>
    </row>
    <row r="14" spans="1:21" s="12" customFormat="1" ht="33.75" customHeight="1" x14ac:dyDescent="0.2">
      <c r="B14" s="334"/>
      <c r="C14" s="337"/>
      <c r="D14" s="344"/>
      <c r="E14" s="345"/>
      <c r="F14" s="345"/>
      <c r="G14" s="346"/>
      <c r="H14" s="334"/>
      <c r="I14" s="334"/>
      <c r="J14" s="334"/>
      <c r="K14" s="334"/>
      <c r="L14" s="334"/>
      <c r="M14" s="334"/>
      <c r="N14" s="334"/>
      <c r="O14" s="334"/>
      <c r="P14" s="334"/>
      <c r="Q14" s="5"/>
    </row>
    <row r="15" spans="1:21" s="12" customFormat="1" ht="48" customHeight="1" x14ac:dyDescent="0.2">
      <c r="B15" s="207" t="s">
        <v>13</v>
      </c>
      <c r="C15" s="177" t="str">
        <f>+B15</f>
        <v>ALIANZA INTEGRAL DE PROYECTOS SAS BIC</v>
      </c>
      <c r="D15" s="193" t="s">
        <v>14</v>
      </c>
      <c r="E15" s="194"/>
      <c r="F15" s="194"/>
      <c r="G15" s="195"/>
      <c r="H15" s="202">
        <v>1</v>
      </c>
      <c r="I15" s="204">
        <v>356536062</v>
      </c>
      <c r="J15" s="177">
        <v>629.14</v>
      </c>
      <c r="K15" s="177">
        <f>+J15*H15</f>
        <v>629.14</v>
      </c>
      <c r="L15" s="180">
        <f>SUM(K15:K19)</f>
        <v>2059.2359999999999</v>
      </c>
      <c r="M15" s="181"/>
      <c r="N15" s="186" t="s">
        <v>15</v>
      </c>
      <c r="O15" s="187"/>
      <c r="P15" s="190" t="s">
        <v>12</v>
      </c>
      <c r="Q15" s="5"/>
    </row>
    <row r="16" spans="1:21" s="12" customFormat="1" ht="48" customHeight="1" x14ac:dyDescent="0.2">
      <c r="B16" s="208"/>
      <c r="C16" s="178"/>
      <c r="D16" s="196"/>
      <c r="E16" s="197"/>
      <c r="F16" s="197"/>
      <c r="G16" s="198"/>
      <c r="H16" s="203"/>
      <c r="I16" s="205"/>
      <c r="J16" s="179"/>
      <c r="K16" s="179"/>
      <c r="L16" s="182"/>
      <c r="M16" s="183"/>
      <c r="N16" s="188"/>
      <c r="O16" s="189"/>
      <c r="P16" s="190"/>
      <c r="Q16" s="5"/>
    </row>
    <row r="17" spans="2:17" s="12" customFormat="1" ht="48" customHeight="1" x14ac:dyDescent="0.2">
      <c r="B17" s="208"/>
      <c r="C17" s="178"/>
      <c r="D17" s="199" t="s">
        <v>16</v>
      </c>
      <c r="E17" s="200"/>
      <c r="F17" s="200"/>
      <c r="G17" s="201"/>
      <c r="H17" s="58">
        <v>1</v>
      </c>
      <c r="I17" s="61">
        <v>638772430</v>
      </c>
      <c r="J17" s="57">
        <v>1384.12</v>
      </c>
      <c r="K17" s="57">
        <f>+J17*H17</f>
        <v>1384.12</v>
      </c>
      <c r="L17" s="182"/>
      <c r="M17" s="183"/>
      <c r="N17" s="191" t="s">
        <v>17</v>
      </c>
      <c r="O17" s="191"/>
      <c r="P17" s="57" t="s">
        <v>12</v>
      </c>
      <c r="Q17" s="5"/>
    </row>
    <row r="18" spans="2:17" s="12" customFormat="1" ht="48" customHeight="1" x14ac:dyDescent="0.2">
      <c r="B18" s="208"/>
      <c r="C18" s="178"/>
      <c r="D18" s="212" t="s">
        <v>18</v>
      </c>
      <c r="E18" s="212"/>
      <c r="F18" s="212"/>
      <c r="G18" s="213"/>
      <c r="H18" s="59">
        <v>1</v>
      </c>
      <c r="I18" s="62">
        <v>25277532</v>
      </c>
      <c r="J18" s="63">
        <v>41.03</v>
      </c>
      <c r="K18" s="57">
        <f t="shared" ref="K18:K19" si="0">+J18*H18</f>
        <v>41.03</v>
      </c>
      <c r="L18" s="182"/>
      <c r="M18" s="183"/>
      <c r="N18" s="192" t="s">
        <v>19</v>
      </c>
      <c r="O18" s="192"/>
      <c r="P18" s="64" t="s">
        <v>12</v>
      </c>
      <c r="Q18" s="5"/>
    </row>
    <row r="19" spans="2:17" s="12" customFormat="1" ht="48" customHeight="1" x14ac:dyDescent="0.2">
      <c r="B19" s="209"/>
      <c r="C19" s="179"/>
      <c r="D19" s="212" t="s">
        <v>20</v>
      </c>
      <c r="E19" s="212"/>
      <c r="F19" s="212"/>
      <c r="G19" s="213"/>
      <c r="H19" s="59">
        <v>0.2</v>
      </c>
      <c r="I19" s="62">
        <v>15237767</v>
      </c>
      <c r="J19" s="63">
        <v>24.73</v>
      </c>
      <c r="K19" s="65">
        <f t="shared" si="0"/>
        <v>4.9460000000000006</v>
      </c>
      <c r="L19" s="184"/>
      <c r="M19" s="185"/>
      <c r="N19" s="192" t="s">
        <v>21</v>
      </c>
      <c r="O19" s="192"/>
      <c r="P19" s="64" t="s">
        <v>12</v>
      </c>
      <c r="Q19" s="5"/>
    </row>
    <row r="20" spans="2:17" s="12" customFormat="1" x14ac:dyDescent="0.2">
      <c r="B20" s="13"/>
      <c r="C20" s="14"/>
      <c r="D20" s="14"/>
      <c r="E20" s="14"/>
      <c r="F20" s="14"/>
      <c r="G20" s="14"/>
      <c r="H20" s="7"/>
      <c r="I20" s="7"/>
      <c r="J20" s="15"/>
      <c r="K20" s="15"/>
      <c r="L20" s="16"/>
      <c r="M20" s="17"/>
      <c r="N20" s="18"/>
      <c r="O20" s="13"/>
    </row>
    <row r="21" spans="2:17" s="12" customFormat="1" ht="39.950000000000003" customHeight="1" x14ac:dyDescent="0.2">
      <c r="B21" s="37"/>
      <c r="C21" s="37"/>
      <c r="D21" s="37"/>
      <c r="E21" s="37"/>
      <c r="F21" s="38" t="s">
        <v>22</v>
      </c>
      <c r="G21" s="39" t="s">
        <v>23</v>
      </c>
      <c r="H21" s="53" t="s">
        <v>24</v>
      </c>
      <c r="I21" s="50"/>
      <c r="J21" s="51"/>
      <c r="K21" s="19"/>
      <c r="O21" s="13"/>
    </row>
    <row r="22" spans="2:17" s="12" customFormat="1" ht="12.75" x14ac:dyDescent="0.2">
      <c r="B22" s="40" t="s">
        <v>25</v>
      </c>
      <c r="C22" s="41"/>
      <c r="D22" s="41"/>
      <c r="E22" s="41"/>
      <c r="F22" s="42">
        <v>220397844</v>
      </c>
      <c r="G22" s="43">
        <f>F22/SMMLV!D43</f>
        <v>169.53680307692306</v>
      </c>
      <c r="H22" s="54">
        <f>((K18+K19+K17+K15)/4)</f>
        <v>514.80899999999997</v>
      </c>
      <c r="I22" s="28"/>
      <c r="J22" s="52">
        <f>+L15</f>
        <v>2059.2359999999999</v>
      </c>
      <c r="K22" s="20"/>
      <c r="L22" s="21"/>
      <c r="O22" s="13"/>
    </row>
    <row r="23" spans="2:17" s="12" customFormat="1" x14ac:dyDescent="0.2">
      <c r="B23" s="13"/>
      <c r="C23" s="7"/>
      <c r="D23" s="7"/>
      <c r="E23" s="7"/>
      <c r="F23" s="7"/>
      <c r="G23" s="7"/>
      <c r="H23" s="20"/>
      <c r="I23" s="21"/>
      <c r="J23" s="15"/>
      <c r="K23" s="15"/>
      <c r="L23" s="16"/>
      <c r="M23" s="17"/>
      <c r="N23" s="18"/>
      <c r="O23" s="13"/>
    </row>
    <row r="24" spans="2:17" s="12" customFormat="1" x14ac:dyDescent="0.2">
      <c r="B24" s="13"/>
      <c r="C24" s="7"/>
      <c r="D24" s="7"/>
      <c r="E24" s="7"/>
      <c r="F24" s="7"/>
      <c r="G24" s="7"/>
      <c r="H24" s="7"/>
      <c r="I24" s="26"/>
      <c r="J24" s="15"/>
      <c r="K24" s="15"/>
      <c r="L24" s="16"/>
      <c r="M24" s="17"/>
      <c r="N24" s="18"/>
      <c r="O24" s="13"/>
    </row>
    <row r="25" spans="2:17" s="12" customFormat="1" x14ac:dyDescent="0.2">
      <c r="B25" s="13"/>
      <c r="C25" s="7"/>
      <c r="D25" s="7"/>
      <c r="E25" s="7"/>
      <c r="F25" s="7"/>
      <c r="G25" s="7"/>
      <c r="H25" s="7"/>
      <c r="I25" s="22"/>
      <c r="J25" s="15"/>
      <c r="K25" s="15"/>
      <c r="L25" s="16"/>
      <c r="M25" s="17"/>
      <c r="N25" s="18"/>
      <c r="O25" s="13"/>
    </row>
    <row r="26" spans="2:17" s="12" customFormat="1" ht="27" customHeight="1" x14ac:dyDescent="0.2">
      <c r="B26" s="21"/>
      <c r="C26" s="21"/>
      <c r="E26" s="5"/>
      <c r="F26" s="214" t="s">
        <v>26</v>
      </c>
      <c r="G26" s="214"/>
      <c r="H26" s="214"/>
      <c r="I26" s="214"/>
      <c r="J26" s="214"/>
      <c r="K26" s="214"/>
      <c r="L26" s="55"/>
      <c r="M26" s="5"/>
      <c r="N26" s="17"/>
      <c r="O26" s="23"/>
      <c r="P26" s="23"/>
    </row>
    <row r="27" spans="2:17" s="12" customFormat="1" ht="134.25" customHeight="1" x14ac:dyDescent="0.2">
      <c r="B27" s="21"/>
      <c r="C27" s="21"/>
      <c r="F27" s="45" t="s">
        <v>3</v>
      </c>
      <c r="G27" s="45" t="s">
        <v>4</v>
      </c>
      <c r="H27" s="45" t="s">
        <v>27</v>
      </c>
      <c r="I27" s="45" t="s">
        <v>28</v>
      </c>
      <c r="J27" s="45" t="s">
        <v>29</v>
      </c>
      <c r="K27" s="45" t="s">
        <v>30</v>
      </c>
      <c r="M27" s="45" t="s">
        <v>31</v>
      </c>
      <c r="N27" s="45" t="s">
        <v>32</v>
      </c>
    </row>
    <row r="28" spans="2:17" s="12" customFormat="1" ht="63" customHeight="1" x14ac:dyDescent="0.2">
      <c r="B28" s="21"/>
      <c r="C28" s="21"/>
      <c r="F28" s="177" t="str">
        <f>+B15</f>
        <v>ALIANZA INTEGRAL DE PROYECTOS SAS BIC</v>
      </c>
      <c r="G28" s="177" t="str">
        <f>+F28</f>
        <v>ALIANZA INTEGRAL DE PROYECTOS SAS BIC</v>
      </c>
      <c r="H28" s="177" t="s">
        <v>33</v>
      </c>
      <c r="I28" s="206">
        <v>45414</v>
      </c>
      <c r="J28" s="177">
        <v>80101600</v>
      </c>
      <c r="K28" s="177" t="s">
        <v>34</v>
      </c>
      <c r="M28" s="177" t="s">
        <v>35</v>
      </c>
      <c r="N28" s="177" t="s">
        <v>12</v>
      </c>
    </row>
    <row r="29" spans="2:17" s="12" customFormat="1" ht="63" customHeight="1" x14ac:dyDescent="0.2">
      <c r="B29" s="21"/>
      <c r="C29" s="21"/>
      <c r="F29" s="178"/>
      <c r="G29" s="178"/>
      <c r="H29" s="178"/>
      <c r="I29" s="178"/>
      <c r="J29" s="179"/>
      <c r="K29" s="179"/>
      <c r="M29" s="178"/>
      <c r="N29" s="178"/>
    </row>
    <row r="30" spans="2:17" s="12" customFormat="1" ht="63" customHeight="1" x14ac:dyDescent="0.2">
      <c r="B30" s="21"/>
      <c r="C30" s="21"/>
      <c r="F30" s="178"/>
      <c r="G30" s="178"/>
      <c r="H30" s="178"/>
      <c r="I30" s="178"/>
      <c r="J30" s="177">
        <v>811015000</v>
      </c>
      <c r="K30" s="177" t="s">
        <v>36</v>
      </c>
      <c r="M30" s="178"/>
      <c r="N30" s="178"/>
    </row>
    <row r="31" spans="2:17" s="12" customFormat="1" ht="63" customHeight="1" x14ac:dyDescent="0.2">
      <c r="B31" s="21"/>
      <c r="C31" s="21"/>
      <c r="F31" s="178"/>
      <c r="G31" s="178"/>
      <c r="H31" s="178"/>
      <c r="I31" s="178"/>
      <c r="J31" s="178"/>
      <c r="K31" s="178"/>
      <c r="M31" s="178"/>
      <c r="N31" s="178"/>
    </row>
    <row r="32" spans="2:17" s="12" customFormat="1" ht="63" customHeight="1" x14ac:dyDescent="0.2">
      <c r="B32" s="21"/>
      <c r="C32" s="21"/>
      <c r="F32" s="179"/>
      <c r="G32" s="179"/>
      <c r="H32" s="179"/>
      <c r="I32" s="179"/>
      <c r="J32" s="179"/>
      <c r="K32" s="179"/>
      <c r="M32" s="179"/>
      <c r="N32" s="179"/>
    </row>
    <row r="33" spans="1:21" s="12" customFormat="1" x14ac:dyDescent="0.2">
      <c r="B33" s="21"/>
      <c r="C33" s="21"/>
      <c r="D33" s="13"/>
      <c r="E33" s="13"/>
      <c r="F33" s="7"/>
      <c r="G33" s="7"/>
      <c r="H33" s="7"/>
      <c r="I33" s="7"/>
      <c r="J33" s="7"/>
      <c r="K33" s="7"/>
      <c r="L33" s="7"/>
      <c r="M33" s="13"/>
      <c r="N33" s="17"/>
      <c r="O33" s="23"/>
    </row>
    <row r="34" spans="1:21" s="12" customFormat="1" x14ac:dyDescent="0.2">
      <c r="B34" s="13"/>
      <c r="C34" s="24"/>
      <c r="D34" s="7"/>
      <c r="E34" s="7"/>
      <c r="F34" s="7"/>
      <c r="G34" s="7"/>
      <c r="H34" s="7"/>
      <c r="I34" s="24"/>
      <c r="J34" s="22"/>
      <c r="K34" s="22"/>
      <c r="L34" s="25"/>
      <c r="M34" s="17"/>
      <c r="N34" s="17"/>
      <c r="O34" s="13"/>
    </row>
    <row r="35" spans="1:21" s="4" customFormat="1" ht="33.75" customHeight="1" thickBot="1" x14ac:dyDescent="0.25">
      <c r="A35" s="2"/>
      <c r="B35" s="215" t="s">
        <v>37</v>
      </c>
      <c r="C35" s="215"/>
      <c r="D35" s="215"/>
      <c r="E35" s="215"/>
      <c r="F35" s="215"/>
      <c r="G35" s="215"/>
      <c r="H35" s="215"/>
      <c r="I35" s="215"/>
      <c r="J35" s="215"/>
      <c r="K35" s="215"/>
      <c r="L35" s="215"/>
      <c r="M35" s="215"/>
      <c r="N35" s="215"/>
      <c r="O35" s="215"/>
      <c r="P35" s="215"/>
      <c r="U35" s="2"/>
    </row>
    <row r="36" spans="1:21" s="4" customFormat="1" ht="33.75" customHeight="1" x14ac:dyDescent="0.2">
      <c r="A36" s="2"/>
      <c r="B36" s="216" t="s">
        <v>38</v>
      </c>
      <c r="C36" s="217"/>
      <c r="D36" s="217"/>
      <c r="E36" s="218"/>
      <c r="F36" s="13"/>
      <c r="G36" s="219" t="s">
        <v>39</v>
      </c>
      <c r="H36" s="220"/>
      <c r="I36" s="220"/>
      <c r="J36" s="221"/>
      <c r="K36" s="324" t="s">
        <v>40</v>
      </c>
      <c r="L36" s="325"/>
      <c r="M36" s="328" t="s">
        <v>41</v>
      </c>
      <c r="N36" s="330" t="s">
        <v>42</v>
      </c>
      <c r="O36" s="13"/>
      <c r="P36" s="13"/>
      <c r="U36" s="2"/>
    </row>
    <row r="37" spans="1:21" s="4" customFormat="1" ht="230.25" customHeight="1" x14ac:dyDescent="0.2">
      <c r="A37" s="2"/>
      <c r="B37" s="313" t="s">
        <v>43</v>
      </c>
      <c r="C37" s="314" t="s">
        <v>44</v>
      </c>
      <c r="D37" s="31" t="s">
        <v>45</v>
      </c>
      <c r="E37" s="332" t="s">
        <v>46</v>
      </c>
      <c r="F37" s="13"/>
      <c r="G37" s="315" t="s">
        <v>47</v>
      </c>
      <c r="H37" s="316"/>
      <c r="I37" s="316"/>
      <c r="J37" s="317"/>
      <c r="K37" s="326"/>
      <c r="L37" s="327"/>
      <c r="M37" s="329"/>
      <c r="N37" s="331"/>
      <c r="O37" s="13"/>
      <c r="P37" s="13"/>
      <c r="U37" s="2"/>
    </row>
    <row r="38" spans="1:21" s="4" customFormat="1" ht="234.75" customHeight="1" x14ac:dyDescent="0.2">
      <c r="A38" s="2"/>
      <c r="B38" s="313"/>
      <c r="C38" s="314"/>
      <c r="D38" s="56" t="s">
        <v>48</v>
      </c>
      <c r="E38" s="333"/>
      <c r="F38" s="13"/>
      <c r="G38" s="318" t="s">
        <v>49</v>
      </c>
      <c r="H38" s="319"/>
      <c r="I38" s="29" t="s">
        <v>50</v>
      </c>
      <c r="J38" s="30" t="s">
        <v>51</v>
      </c>
      <c r="K38" s="320">
        <v>1</v>
      </c>
      <c r="L38" s="265"/>
      <c r="M38" s="322">
        <v>0.25</v>
      </c>
      <c r="N38" s="302">
        <v>0.25</v>
      </c>
      <c r="O38" s="13"/>
      <c r="P38" s="13"/>
      <c r="U38" s="2"/>
    </row>
    <row r="39" spans="1:21" s="4" customFormat="1" ht="33.75" customHeight="1" thickBot="1" x14ac:dyDescent="0.25">
      <c r="A39" s="2"/>
      <c r="B39" s="32">
        <f>+K15</f>
        <v>629.14</v>
      </c>
      <c r="C39" s="304">
        <f>+AVERAGE(B39:B42)</f>
        <v>514.80899999999997</v>
      </c>
      <c r="D39" s="304"/>
      <c r="E39" s="304"/>
      <c r="F39" s="13"/>
      <c r="G39" s="305">
        <v>5</v>
      </c>
      <c r="H39" s="306"/>
      <c r="I39" s="33">
        <v>5</v>
      </c>
      <c r="J39" s="44">
        <f>G39+I39</f>
        <v>10</v>
      </c>
      <c r="K39" s="321"/>
      <c r="L39" s="271"/>
      <c r="M39" s="323"/>
      <c r="N39" s="303"/>
      <c r="O39" s="13"/>
      <c r="P39" s="13"/>
      <c r="U39" s="2"/>
    </row>
    <row r="40" spans="1:21" s="4" customFormat="1" ht="33.75" customHeight="1" x14ac:dyDescent="0.2">
      <c r="A40" s="2"/>
      <c r="B40" s="32">
        <f>+K17</f>
        <v>1384.12</v>
      </c>
      <c r="C40" s="304"/>
      <c r="D40" s="304"/>
      <c r="E40" s="304"/>
      <c r="F40" s="13"/>
      <c r="G40" s="66"/>
      <c r="H40" s="66"/>
      <c r="I40" s="66"/>
      <c r="J40" s="66"/>
      <c r="K40" s="66"/>
      <c r="L40" s="66"/>
      <c r="M40" s="67"/>
      <c r="N40" s="66"/>
      <c r="O40" s="13"/>
      <c r="P40" s="13"/>
      <c r="U40" s="2"/>
    </row>
    <row r="41" spans="1:21" s="4" customFormat="1" ht="33.75" customHeight="1" x14ac:dyDescent="0.2">
      <c r="A41" s="2"/>
      <c r="B41" s="32">
        <f>+K18</f>
        <v>41.03</v>
      </c>
      <c r="C41" s="304"/>
      <c r="D41" s="304"/>
      <c r="E41" s="304"/>
      <c r="F41" s="13"/>
      <c r="G41" s="66"/>
      <c r="H41" s="66"/>
      <c r="I41" s="66"/>
      <c r="J41" s="66"/>
      <c r="K41" s="66"/>
      <c r="L41" s="66"/>
      <c r="M41" s="67"/>
      <c r="N41" s="66"/>
      <c r="O41" s="13"/>
      <c r="P41" s="13"/>
      <c r="U41" s="2"/>
    </row>
    <row r="42" spans="1:21" s="4" customFormat="1" ht="33.75" customHeight="1" x14ac:dyDescent="0.2">
      <c r="A42" s="2"/>
      <c r="B42" s="32">
        <f>+K19</f>
        <v>4.9460000000000006</v>
      </c>
      <c r="C42" s="304"/>
      <c r="D42" s="304"/>
      <c r="E42" s="304"/>
      <c r="F42" s="13"/>
      <c r="G42" s="13"/>
      <c r="H42" s="13"/>
      <c r="I42" s="13"/>
      <c r="J42" s="13"/>
      <c r="K42" s="13"/>
      <c r="L42" s="13"/>
      <c r="M42" s="13"/>
      <c r="N42" s="13"/>
      <c r="O42" s="13"/>
      <c r="P42" s="13"/>
      <c r="U42" s="2"/>
    </row>
    <row r="43" spans="1:21" s="4" customFormat="1" ht="33.75" customHeight="1" x14ac:dyDescent="0.2">
      <c r="A43" s="2"/>
      <c r="B43" s="13"/>
      <c r="C43" s="13"/>
      <c r="D43" s="13"/>
      <c r="E43" s="13"/>
      <c r="F43" s="13"/>
      <c r="G43" s="13"/>
      <c r="H43" s="13"/>
      <c r="I43" s="13"/>
      <c r="J43" s="13"/>
      <c r="K43" s="13"/>
      <c r="L43" s="13"/>
      <c r="M43" s="13"/>
      <c r="N43" s="13"/>
      <c r="O43" s="13"/>
      <c r="P43" s="13"/>
      <c r="U43" s="2"/>
    </row>
    <row r="44" spans="1:21" s="4" customFormat="1" ht="33.75" customHeight="1" x14ac:dyDescent="0.2">
      <c r="A44" s="2"/>
      <c r="B44" s="210" t="s">
        <v>22</v>
      </c>
      <c r="C44" s="210"/>
      <c r="D44" s="34" t="s">
        <v>23</v>
      </c>
      <c r="E44" s="13"/>
      <c r="F44" s="13"/>
      <c r="G44" s="13"/>
      <c r="H44" s="13"/>
      <c r="I44" s="13"/>
      <c r="J44" s="13"/>
      <c r="K44" s="13"/>
      <c r="L44" s="13"/>
      <c r="M44" s="13"/>
      <c r="N44" s="13"/>
      <c r="O44" s="13"/>
      <c r="P44" s="13"/>
      <c r="U44" s="2"/>
    </row>
    <row r="45" spans="1:21" s="4" customFormat="1" ht="33.75" customHeight="1" x14ac:dyDescent="0.2">
      <c r="A45" s="2"/>
      <c r="B45" s="211">
        <f>F22</f>
        <v>220397844</v>
      </c>
      <c r="C45" s="211"/>
      <c r="D45" s="60">
        <f>B45/1300000</f>
        <v>169.53680307692306</v>
      </c>
      <c r="E45" s="13"/>
      <c r="F45" s="13"/>
      <c r="G45" s="13"/>
      <c r="H45" s="13"/>
      <c r="I45" s="13"/>
      <c r="J45" s="13"/>
      <c r="K45" s="13"/>
      <c r="L45" s="13"/>
      <c r="M45" s="13"/>
      <c r="N45" s="13"/>
      <c r="O45" s="13"/>
      <c r="P45" s="13"/>
      <c r="U45" s="2"/>
    </row>
    <row r="46" spans="1:21" s="4" customFormat="1" ht="33.75" customHeight="1" thickBot="1" x14ac:dyDescent="0.25">
      <c r="A46" s="2"/>
      <c r="B46" s="13"/>
      <c r="C46" s="13"/>
      <c r="D46" s="13"/>
      <c r="E46" s="13"/>
      <c r="F46" s="13"/>
      <c r="G46" s="13"/>
      <c r="H46" s="13"/>
      <c r="I46" s="13"/>
      <c r="J46" s="13"/>
      <c r="K46" s="13"/>
      <c r="L46" s="13"/>
      <c r="M46" s="13"/>
      <c r="N46" s="13"/>
      <c r="O46" s="13"/>
      <c r="P46" s="13"/>
      <c r="U46" s="2"/>
    </row>
    <row r="47" spans="1:21" s="4" customFormat="1" ht="33.75" customHeight="1" x14ac:dyDescent="0.2">
      <c r="A47" s="2"/>
      <c r="B47" s="307" t="s">
        <v>52</v>
      </c>
      <c r="C47" s="308"/>
      <c r="D47" s="308"/>
      <c r="E47" s="308"/>
      <c r="F47" s="308"/>
      <c r="G47" s="309"/>
      <c r="H47" s="13"/>
      <c r="I47" s="310" t="s">
        <v>53</v>
      </c>
      <c r="J47" s="311"/>
      <c r="K47" s="311"/>
      <c r="L47" s="311"/>
      <c r="M47" s="312"/>
      <c r="N47" s="13"/>
      <c r="O47" s="13"/>
      <c r="P47" s="13"/>
      <c r="U47" s="2"/>
    </row>
    <row r="48" spans="1:21" s="4" customFormat="1" ht="78" customHeight="1" x14ac:dyDescent="0.2">
      <c r="A48" s="2"/>
      <c r="B48" s="262" t="s">
        <v>54</v>
      </c>
      <c r="C48" s="288"/>
      <c r="D48" s="289"/>
      <c r="E48" s="289"/>
      <c r="F48" s="290"/>
      <c r="G48" s="297" t="s">
        <v>55</v>
      </c>
      <c r="H48" s="13"/>
      <c r="I48" s="298" t="s">
        <v>54</v>
      </c>
      <c r="J48" s="301" t="s">
        <v>56</v>
      </c>
      <c r="K48" s="301"/>
      <c r="L48" s="301"/>
      <c r="M48" s="259" t="s">
        <v>57</v>
      </c>
      <c r="N48" s="13"/>
      <c r="O48" s="13"/>
      <c r="P48" s="13"/>
      <c r="U48" s="2"/>
    </row>
    <row r="49" spans="1:21" s="4" customFormat="1" ht="33.75" customHeight="1" x14ac:dyDescent="0.2">
      <c r="A49" s="2"/>
      <c r="B49" s="262"/>
      <c r="C49" s="291"/>
      <c r="D49" s="292"/>
      <c r="E49" s="292"/>
      <c r="F49" s="293"/>
      <c r="G49" s="297"/>
      <c r="H49" s="13"/>
      <c r="I49" s="299"/>
      <c r="J49" s="301"/>
      <c r="K49" s="301"/>
      <c r="L49" s="301"/>
      <c r="M49" s="260"/>
      <c r="N49" s="13"/>
      <c r="O49" s="13"/>
      <c r="P49" s="13"/>
      <c r="U49" s="2"/>
    </row>
    <row r="50" spans="1:21" s="4" customFormat="1" ht="33.75" customHeight="1" x14ac:dyDescent="0.2">
      <c r="A50" s="2"/>
      <c r="B50" s="262"/>
      <c r="C50" s="291"/>
      <c r="D50" s="292"/>
      <c r="E50" s="292"/>
      <c r="F50" s="293"/>
      <c r="G50" s="297"/>
      <c r="H50" s="13"/>
      <c r="I50" s="299"/>
      <c r="J50" s="301"/>
      <c r="K50" s="301"/>
      <c r="L50" s="301"/>
      <c r="M50" s="260"/>
      <c r="N50" s="13"/>
      <c r="O50" s="13"/>
      <c r="P50" s="13"/>
      <c r="U50" s="2"/>
    </row>
    <row r="51" spans="1:21" s="4" customFormat="1" ht="33.75" customHeight="1" x14ac:dyDescent="0.2">
      <c r="A51" s="2"/>
      <c r="B51" s="262"/>
      <c r="C51" s="291"/>
      <c r="D51" s="292"/>
      <c r="E51" s="292"/>
      <c r="F51" s="293"/>
      <c r="G51" s="297"/>
      <c r="H51" s="13"/>
      <c r="I51" s="299"/>
      <c r="J51" s="301"/>
      <c r="K51" s="301"/>
      <c r="L51" s="301"/>
      <c r="M51" s="260"/>
      <c r="N51" s="13"/>
      <c r="O51" s="13"/>
      <c r="P51" s="13"/>
      <c r="U51" s="2"/>
    </row>
    <row r="52" spans="1:21" s="4" customFormat="1" ht="33.75" customHeight="1" x14ac:dyDescent="0.2">
      <c r="A52" s="2"/>
      <c r="B52" s="262"/>
      <c r="C52" s="291"/>
      <c r="D52" s="292"/>
      <c r="E52" s="292"/>
      <c r="F52" s="293"/>
      <c r="G52" s="297"/>
      <c r="H52" s="13"/>
      <c r="I52" s="299"/>
      <c r="J52" s="301"/>
      <c r="K52" s="301"/>
      <c r="L52" s="301"/>
      <c r="M52" s="260"/>
      <c r="N52" s="13"/>
      <c r="O52" s="13"/>
      <c r="P52" s="13"/>
      <c r="U52" s="2"/>
    </row>
    <row r="53" spans="1:21" s="4" customFormat="1" ht="33.75" customHeight="1" x14ac:dyDescent="0.2">
      <c r="A53" s="2"/>
      <c r="B53" s="262"/>
      <c r="C53" s="291"/>
      <c r="D53" s="292"/>
      <c r="E53" s="292"/>
      <c r="F53" s="293"/>
      <c r="G53" s="297"/>
      <c r="H53" s="13"/>
      <c r="I53" s="299"/>
      <c r="J53" s="301"/>
      <c r="K53" s="301"/>
      <c r="L53" s="301"/>
      <c r="M53" s="260"/>
      <c r="N53" s="13"/>
      <c r="O53" s="13"/>
      <c r="P53" s="13"/>
      <c r="U53" s="2"/>
    </row>
    <row r="54" spans="1:21" s="4" customFormat="1" ht="33.75" customHeight="1" x14ac:dyDescent="0.2">
      <c r="A54" s="2"/>
      <c r="B54" s="262"/>
      <c r="C54" s="294"/>
      <c r="D54" s="295"/>
      <c r="E54" s="295"/>
      <c r="F54" s="296"/>
      <c r="G54" s="297"/>
      <c r="H54" s="13"/>
      <c r="I54" s="300"/>
      <c r="J54" s="301"/>
      <c r="K54" s="301"/>
      <c r="L54" s="301"/>
      <c r="M54" s="261"/>
      <c r="N54" s="13"/>
      <c r="O54" s="13"/>
      <c r="P54" s="13"/>
      <c r="U54" s="2"/>
    </row>
    <row r="55" spans="1:21" s="4" customFormat="1" ht="33.75" customHeight="1" x14ac:dyDescent="0.2">
      <c r="A55" s="2"/>
      <c r="B55" s="262" t="str">
        <f>B15</f>
        <v>ALIANZA INTEGRAL DE PROYECTOS SAS BIC</v>
      </c>
      <c r="C55" s="264" t="s">
        <v>58</v>
      </c>
      <c r="D55" s="265"/>
      <c r="E55" s="265"/>
      <c r="F55" s="266"/>
      <c r="G55" s="273">
        <v>20</v>
      </c>
      <c r="H55" s="13"/>
      <c r="I55" s="275" t="str">
        <f>+B15</f>
        <v>ALIANZA INTEGRAL DE PROYECTOS SAS BIC</v>
      </c>
      <c r="J55" s="277" t="s">
        <v>59</v>
      </c>
      <c r="K55" s="278"/>
      <c r="L55" s="279"/>
      <c r="M55" s="286">
        <v>1</v>
      </c>
      <c r="N55" s="13"/>
      <c r="O55" s="13"/>
      <c r="P55" s="13"/>
      <c r="U55" s="2"/>
    </row>
    <row r="56" spans="1:21" s="4" customFormat="1" ht="33.75" customHeight="1" x14ac:dyDescent="0.2">
      <c r="A56" s="2"/>
      <c r="B56" s="262"/>
      <c r="C56" s="267"/>
      <c r="D56" s="268"/>
      <c r="E56" s="268"/>
      <c r="F56" s="269"/>
      <c r="G56" s="273"/>
      <c r="H56" s="13"/>
      <c r="I56" s="275"/>
      <c r="J56" s="280"/>
      <c r="K56" s="281"/>
      <c r="L56" s="282"/>
      <c r="M56" s="286"/>
      <c r="N56" s="13"/>
      <c r="O56" s="13"/>
      <c r="P56" s="13"/>
      <c r="U56" s="2"/>
    </row>
    <row r="57" spans="1:21" s="4" customFormat="1" ht="33.75" customHeight="1" thickBot="1" x14ac:dyDescent="0.25">
      <c r="A57" s="2"/>
      <c r="B57" s="263"/>
      <c r="C57" s="270"/>
      <c r="D57" s="271"/>
      <c r="E57" s="271"/>
      <c r="F57" s="272"/>
      <c r="G57" s="274"/>
      <c r="H57" s="13"/>
      <c r="I57" s="276"/>
      <c r="J57" s="283"/>
      <c r="K57" s="284"/>
      <c r="L57" s="285"/>
      <c r="M57" s="287"/>
      <c r="N57" s="13"/>
      <c r="O57" s="13"/>
      <c r="P57" s="13"/>
      <c r="U57" s="2"/>
    </row>
    <row r="58" spans="1:21" s="4" customFormat="1" ht="33.75" customHeight="1" x14ac:dyDescent="0.2">
      <c r="A58" s="2"/>
      <c r="B58" s="13"/>
      <c r="C58" s="13"/>
      <c r="D58" s="13"/>
      <c r="E58" s="13"/>
      <c r="F58" s="13"/>
      <c r="G58" s="13"/>
      <c r="H58" s="13"/>
      <c r="I58" s="13"/>
      <c r="J58" s="13"/>
      <c r="K58" s="13"/>
      <c r="L58" s="13"/>
      <c r="M58" s="13"/>
      <c r="N58" s="13"/>
      <c r="O58" s="13"/>
      <c r="P58" s="13"/>
      <c r="U58" s="2"/>
    </row>
    <row r="59" spans="1:21" s="4" customFormat="1" ht="12" customHeight="1" x14ac:dyDescent="0.2">
      <c r="A59" s="2"/>
      <c r="B59" s="2"/>
      <c r="C59" s="3"/>
      <c r="D59" s="3"/>
      <c r="E59" s="3"/>
      <c r="F59" s="3"/>
      <c r="I59" s="2"/>
      <c r="J59" s="5"/>
      <c r="K59" s="27"/>
      <c r="L59" s="27"/>
      <c r="M59" s="27"/>
      <c r="N59" s="27"/>
      <c r="O59" s="27"/>
      <c r="P59" s="5"/>
      <c r="T59" s="2"/>
    </row>
    <row r="60" spans="1:21" s="4" customFormat="1" x14ac:dyDescent="0.2">
      <c r="A60" s="2"/>
      <c r="B60" s="13"/>
      <c r="C60" s="7"/>
      <c r="D60" s="2"/>
      <c r="E60" s="2"/>
      <c r="F60" s="2"/>
      <c r="G60" s="2"/>
      <c r="H60" s="2"/>
      <c r="I60" s="2"/>
      <c r="J60" s="2"/>
      <c r="K60" s="3"/>
      <c r="L60" s="3"/>
      <c r="M60" s="3"/>
      <c r="N60" s="3"/>
      <c r="T60" s="2"/>
    </row>
    <row r="61" spans="1:21" s="4" customFormat="1" ht="87" customHeight="1" x14ac:dyDescent="0.2">
      <c r="A61" s="2"/>
      <c r="B61" s="177" t="s">
        <v>54</v>
      </c>
      <c r="C61" s="223" t="s">
        <v>60</v>
      </c>
      <c r="D61" s="224"/>
      <c r="E61" s="224"/>
      <c r="F61" s="224"/>
      <c r="G61" s="225"/>
      <c r="H61" s="207" t="s">
        <v>61</v>
      </c>
      <c r="I61" s="2"/>
      <c r="J61" s="177" t="s">
        <v>54</v>
      </c>
      <c r="K61" s="232" t="s">
        <v>62</v>
      </c>
      <c r="L61" s="233"/>
      <c r="M61" s="233"/>
      <c r="N61" s="234"/>
      <c r="O61" s="207" t="s">
        <v>61</v>
      </c>
      <c r="T61" s="2"/>
    </row>
    <row r="62" spans="1:21" s="4" customFormat="1" x14ac:dyDescent="0.2">
      <c r="A62" s="2"/>
      <c r="B62" s="178"/>
      <c r="C62" s="226"/>
      <c r="D62" s="227"/>
      <c r="E62" s="227"/>
      <c r="F62" s="227"/>
      <c r="G62" s="228"/>
      <c r="H62" s="208"/>
      <c r="I62" s="2"/>
      <c r="J62" s="178"/>
      <c r="K62" s="235"/>
      <c r="L62" s="236"/>
      <c r="M62" s="236"/>
      <c r="N62" s="237"/>
      <c r="O62" s="208"/>
      <c r="T62" s="2"/>
    </row>
    <row r="63" spans="1:21" s="4" customFormat="1" x14ac:dyDescent="0.2">
      <c r="A63" s="2"/>
      <c r="B63" s="178"/>
      <c r="C63" s="226"/>
      <c r="D63" s="227"/>
      <c r="E63" s="227"/>
      <c r="F63" s="227"/>
      <c r="G63" s="228"/>
      <c r="H63" s="208"/>
      <c r="I63" s="2"/>
      <c r="J63" s="178"/>
      <c r="K63" s="235"/>
      <c r="L63" s="236"/>
      <c r="M63" s="236"/>
      <c r="N63" s="237"/>
      <c r="O63" s="208"/>
      <c r="T63" s="2"/>
    </row>
    <row r="64" spans="1:21" s="4" customFormat="1" x14ac:dyDescent="0.2">
      <c r="A64" s="2"/>
      <c r="B64" s="179"/>
      <c r="C64" s="229"/>
      <c r="D64" s="230"/>
      <c r="E64" s="230"/>
      <c r="F64" s="230"/>
      <c r="G64" s="231"/>
      <c r="H64" s="209"/>
      <c r="I64" s="2"/>
      <c r="J64" s="179"/>
      <c r="K64" s="238"/>
      <c r="L64" s="239"/>
      <c r="M64" s="239"/>
      <c r="N64" s="240"/>
      <c r="O64" s="209"/>
      <c r="T64" s="2"/>
    </row>
    <row r="65" spans="1:21" s="4" customFormat="1" x14ac:dyDescent="0.2">
      <c r="A65" s="2"/>
      <c r="B65" s="222" t="str">
        <f>B15</f>
        <v>ALIANZA INTEGRAL DE PROYECTOS SAS BIC</v>
      </c>
      <c r="C65" s="241" t="s">
        <v>63</v>
      </c>
      <c r="D65" s="242"/>
      <c r="E65" s="242"/>
      <c r="F65" s="242"/>
      <c r="G65" s="243"/>
      <c r="H65" s="222" t="s">
        <v>64</v>
      </c>
      <c r="I65" s="2"/>
      <c r="J65" s="222" t="str">
        <f>B15</f>
        <v>ALIANZA INTEGRAL DE PROYECTOS SAS BIC</v>
      </c>
      <c r="K65" s="250" t="s">
        <v>65</v>
      </c>
      <c r="L65" s="251"/>
      <c r="M65" s="251"/>
      <c r="N65" s="252"/>
      <c r="O65" s="222" t="s">
        <v>64</v>
      </c>
      <c r="T65" s="2"/>
    </row>
    <row r="66" spans="1:21" s="4" customFormat="1" x14ac:dyDescent="0.2">
      <c r="A66" s="2"/>
      <c r="B66" s="222"/>
      <c r="C66" s="244"/>
      <c r="D66" s="245"/>
      <c r="E66" s="245"/>
      <c r="F66" s="245"/>
      <c r="G66" s="246"/>
      <c r="H66" s="222"/>
      <c r="I66" s="2"/>
      <c r="J66" s="222"/>
      <c r="K66" s="253"/>
      <c r="L66" s="254"/>
      <c r="M66" s="254"/>
      <c r="N66" s="255"/>
      <c r="O66" s="222"/>
      <c r="T66" s="2"/>
    </row>
    <row r="67" spans="1:21" s="4" customFormat="1" x14ac:dyDescent="0.2">
      <c r="A67" s="2"/>
      <c r="B67" s="222"/>
      <c r="C67" s="247"/>
      <c r="D67" s="248"/>
      <c r="E67" s="248"/>
      <c r="F67" s="248"/>
      <c r="G67" s="249"/>
      <c r="H67" s="222"/>
      <c r="I67" s="2"/>
      <c r="J67" s="222"/>
      <c r="K67" s="256"/>
      <c r="L67" s="257"/>
      <c r="M67" s="257"/>
      <c r="N67" s="258"/>
      <c r="O67" s="222"/>
      <c r="T67" s="2"/>
    </row>
    <row r="68" spans="1:21" s="4" customFormat="1" ht="84.95" customHeight="1" x14ac:dyDescent="0.2">
      <c r="A68" s="2"/>
      <c r="B68" s="2"/>
      <c r="C68" s="2"/>
      <c r="D68" s="2"/>
      <c r="E68" s="2"/>
      <c r="F68" s="2"/>
      <c r="G68" s="2"/>
      <c r="H68" s="2"/>
      <c r="I68" s="2"/>
      <c r="J68" s="2"/>
      <c r="K68" s="2"/>
      <c r="L68" s="3"/>
      <c r="M68" s="3"/>
      <c r="N68" s="3"/>
      <c r="O68" s="3"/>
      <c r="U68" s="2"/>
    </row>
    <row r="69" spans="1:21" s="4" customFormat="1" ht="65.25" customHeight="1" x14ac:dyDescent="0.2">
      <c r="A69" s="2"/>
      <c r="B69" s="36" t="s">
        <v>66</v>
      </c>
      <c r="C69" s="35">
        <f>+J39+K38+M38+N38+G55+M55</f>
        <v>32.5</v>
      </c>
      <c r="D69" s="2"/>
      <c r="E69" s="2"/>
      <c r="F69" s="2"/>
      <c r="G69" s="2"/>
      <c r="H69" s="2"/>
      <c r="I69" s="2"/>
      <c r="J69" s="2"/>
      <c r="K69" s="2"/>
      <c r="L69" s="3"/>
      <c r="M69" s="3"/>
      <c r="N69" s="3"/>
      <c r="O69" s="3"/>
      <c r="U69" s="2"/>
    </row>
    <row r="70" spans="1:21" s="4" customFormat="1" x14ac:dyDescent="0.2">
      <c r="A70" s="2"/>
      <c r="D70" s="2"/>
      <c r="E70" s="2"/>
      <c r="F70" s="2"/>
      <c r="G70" s="2"/>
      <c r="H70" s="2"/>
      <c r="I70" s="2"/>
      <c r="J70" s="2"/>
      <c r="K70" s="2"/>
      <c r="L70" s="3"/>
      <c r="M70" s="3"/>
      <c r="N70" s="3"/>
      <c r="O70" s="3"/>
      <c r="U70" s="2"/>
    </row>
  </sheetData>
  <mergeCells count="86">
    <mergeCell ref="B10:B14"/>
    <mergeCell ref="C10:C14"/>
    <mergeCell ref="D10:G14"/>
    <mergeCell ref="H10:H14"/>
    <mergeCell ref="I10:I14"/>
    <mergeCell ref="A2:P2"/>
    <mergeCell ref="A4:P4"/>
    <mergeCell ref="A5:O5"/>
    <mergeCell ref="A6:O6"/>
    <mergeCell ref="B8:P8"/>
    <mergeCell ref="J10:J14"/>
    <mergeCell ref="K10:K14"/>
    <mergeCell ref="L10:M14"/>
    <mergeCell ref="N10:O14"/>
    <mergeCell ref="P10:P14"/>
    <mergeCell ref="N38:N39"/>
    <mergeCell ref="C39:E42"/>
    <mergeCell ref="G39:H39"/>
    <mergeCell ref="B47:G47"/>
    <mergeCell ref="I47:M47"/>
    <mergeCell ref="B37:B38"/>
    <mergeCell ref="C37:C38"/>
    <mergeCell ref="G37:J37"/>
    <mergeCell ref="G38:H38"/>
    <mergeCell ref="K38:L39"/>
    <mergeCell ref="M38:M39"/>
    <mergeCell ref="K36:L37"/>
    <mergeCell ref="M36:M37"/>
    <mergeCell ref="N36:N37"/>
    <mergeCell ref="E37:E38"/>
    <mergeCell ref="M48:M54"/>
    <mergeCell ref="B55:B57"/>
    <mergeCell ref="C55:F57"/>
    <mergeCell ref="G55:G57"/>
    <mergeCell ref="I55:I57"/>
    <mergeCell ref="J55:L57"/>
    <mergeCell ref="M55:M57"/>
    <mergeCell ref="B48:B54"/>
    <mergeCell ref="C48:F54"/>
    <mergeCell ref="G48:G54"/>
    <mergeCell ref="I48:I54"/>
    <mergeCell ref="J48:L54"/>
    <mergeCell ref="O65:O67"/>
    <mergeCell ref="B61:B64"/>
    <mergeCell ref="C61:G64"/>
    <mergeCell ref="H61:H64"/>
    <mergeCell ref="J61:J64"/>
    <mergeCell ref="K61:N64"/>
    <mergeCell ref="O61:O64"/>
    <mergeCell ref="B65:B67"/>
    <mergeCell ref="C65:G67"/>
    <mergeCell ref="H65:H67"/>
    <mergeCell ref="J65:J67"/>
    <mergeCell ref="K65:N67"/>
    <mergeCell ref="B15:B19"/>
    <mergeCell ref="F28:F32"/>
    <mergeCell ref="B44:C44"/>
    <mergeCell ref="B45:C45"/>
    <mergeCell ref="H28:H32"/>
    <mergeCell ref="D19:G19"/>
    <mergeCell ref="F26:K26"/>
    <mergeCell ref="B35:P35"/>
    <mergeCell ref="B36:E36"/>
    <mergeCell ref="G36:J36"/>
    <mergeCell ref="D18:G18"/>
    <mergeCell ref="N18:O18"/>
    <mergeCell ref="M28:M32"/>
    <mergeCell ref="N28:N32"/>
    <mergeCell ref="J28:J29"/>
    <mergeCell ref="K28:K29"/>
    <mergeCell ref="J30:J32"/>
    <mergeCell ref="K30:K32"/>
    <mergeCell ref="D15:G16"/>
    <mergeCell ref="D17:G17"/>
    <mergeCell ref="H15:H16"/>
    <mergeCell ref="I15:I16"/>
    <mergeCell ref="J15:J16"/>
    <mergeCell ref="I28:I32"/>
    <mergeCell ref="K15:K16"/>
    <mergeCell ref="G28:G32"/>
    <mergeCell ref="C15:C19"/>
    <mergeCell ref="L15:M19"/>
    <mergeCell ref="N15:O16"/>
    <mergeCell ref="P15:P16"/>
    <mergeCell ref="N17:O17"/>
    <mergeCell ref="N19:O19"/>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C1:D47"/>
  <sheetViews>
    <sheetView topLeftCell="A15" workbookViewId="0">
      <selection activeCell="D39" sqref="D39"/>
    </sheetView>
  </sheetViews>
  <sheetFormatPr baseColWidth="10" defaultColWidth="11.42578125" defaultRowHeight="12.75" x14ac:dyDescent="0.2"/>
  <cols>
    <col min="4" max="4" width="13.28515625" bestFit="1" customWidth="1"/>
  </cols>
  <sheetData>
    <row r="1" spans="3:4" ht="13.5" thickBot="1" x14ac:dyDescent="0.25"/>
    <row r="2" spans="3:4" ht="45" x14ac:dyDescent="0.2">
      <c r="C2" s="76" t="s">
        <v>67</v>
      </c>
      <c r="D2" s="77" t="s">
        <v>68</v>
      </c>
    </row>
    <row r="3" spans="3:4" x14ac:dyDescent="0.2">
      <c r="C3" s="78">
        <v>1984</v>
      </c>
      <c r="D3" s="79">
        <v>11298</v>
      </c>
    </row>
    <row r="4" spans="3:4" x14ac:dyDescent="0.2">
      <c r="C4" s="80">
        <v>1985</v>
      </c>
      <c r="D4" s="81">
        <v>13558</v>
      </c>
    </row>
    <row r="5" spans="3:4" x14ac:dyDescent="0.2">
      <c r="C5" s="78">
        <v>1986</v>
      </c>
      <c r="D5" s="79">
        <v>16811</v>
      </c>
    </row>
    <row r="6" spans="3:4" x14ac:dyDescent="0.2">
      <c r="C6" s="80">
        <v>1987</v>
      </c>
      <c r="D6" s="81">
        <v>20510</v>
      </c>
    </row>
    <row r="7" spans="3:4" x14ac:dyDescent="0.2">
      <c r="C7" s="78">
        <v>1988</v>
      </c>
      <c r="D7" s="79">
        <v>25637</v>
      </c>
    </row>
    <row r="8" spans="3:4" x14ac:dyDescent="0.2">
      <c r="C8" s="80">
        <v>1989</v>
      </c>
      <c r="D8" s="81">
        <v>32560</v>
      </c>
    </row>
    <row r="9" spans="3:4" x14ac:dyDescent="0.2">
      <c r="C9" s="78">
        <v>1990</v>
      </c>
      <c r="D9" s="79">
        <v>41025</v>
      </c>
    </row>
    <row r="10" spans="3:4" x14ac:dyDescent="0.2">
      <c r="C10" s="80">
        <v>1991</v>
      </c>
      <c r="D10" s="81">
        <v>51720</v>
      </c>
    </row>
    <row r="11" spans="3:4" x14ac:dyDescent="0.2">
      <c r="C11" s="78">
        <v>1992</v>
      </c>
      <c r="D11" s="79">
        <v>65190</v>
      </c>
    </row>
    <row r="12" spans="3:4" x14ac:dyDescent="0.2">
      <c r="C12" s="80">
        <v>1993</v>
      </c>
      <c r="D12" s="81">
        <v>81510</v>
      </c>
    </row>
    <row r="13" spans="3:4" x14ac:dyDescent="0.2">
      <c r="C13" s="78">
        <v>1994</v>
      </c>
      <c r="D13" s="79">
        <v>98700</v>
      </c>
    </row>
    <row r="14" spans="3:4" x14ac:dyDescent="0.2">
      <c r="C14" s="80">
        <v>1995</v>
      </c>
      <c r="D14" s="81">
        <v>118934</v>
      </c>
    </row>
    <row r="15" spans="3:4" x14ac:dyDescent="0.2">
      <c r="C15" s="78">
        <v>1996</v>
      </c>
      <c r="D15" s="79">
        <v>142125</v>
      </c>
    </row>
    <row r="16" spans="3:4" x14ac:dyDescent="0.2">
      <c r="C16" s="80">
        <v>1997</v>
      </c>
      <c r="D16" s="81">
        <v>172005</v>
      </c>
    </row>
    <row r="17" spans="3:4" x14ac:dyDescent="0.2">
      <c r="C17" s="78">
        <v>1998</v>
      </c>
      <c r="D17" s="79">
        <v>203826</v>
      </c>
    </row>
    <row r="18" spans="3:4" x14ac:dyDescent="0.2">
      <c r="C18" s="80">
        <v>1999</v>
      </c>
      <c r="D18" s="81">
        <v>236460</v>
      </c>
    </row>
    <row r="19" spans="3:4" x14ac:dyDescent="0.2">
      <c r="C19" s="78">
        <v>2000</v>
      </c>
      <c r="D19" s="79">
        <v>260100</v>
      </c>
    </row>
    <row r="20" spans="3:4" x14ac:dyDescent="0.2">
      <c r="C20" s="80">
        <v>2001</v>
      </c>
      <c r="D20" s="81">
        <v>286000</v>
      </c>
    </row>
    <row r="21" spans="3:4" x14ac:dyDescent="0.2">
      <c r="C21" s="78">
        <v>2002</v>
      </c>
      <c r="D21" s="79">
        <v>309000</v>
      </c>
    </row>
    <row r="22" spans="3:4" x14ac:dyDescent="0.2">
      <c r="C22" s="80">
        <v>2003</v>
      </c>
      <c r="D22" s="81">
        <v>332000</v>
      </c>
    </row>
    <row r="23" spans="3:4" x14ac:dyDescent="0.2">
      <c r="C23" s="78">
        <v>2004</v>
      </c>
      <c r="D23" s="79">
        <v>358000</v>
      </c>
    </row>
    <row r="24" spans="3:4" x14ac:dyDescent="0.2">
      <c r="C24" s="80">
        <v>2005</v>
      </c>
      <c r="D24" s="81">
        <v>381500</v>
      </c>
    </row>
    <row r="25" spans="3:4" x14ac:dyDescent="0.2">
      <c r="C25" s="78">
        <v>2006</v>
      </c>
      <c r="D25" s="79">
        <v>408000</v>
      </c>
    </row>
    <row r="26" spans="3:4" x14ac:dyDescent="0.2">
      <c r="C26" s="80">
        <v>2007</v>
      </c>
      <c r="D26" s="81">
        <v>433700</v>
      </c>
    </row>
    <row r="27" spans="3:4" x14ac:dyDescent="0.2">
      <c r="C27" s="78">
        <v>2008</v>
      </c>
      <c r="D27" s="79">
        <v>461500</v>
      </c>
    </row>
    <row r="28" spans="3:4" x14ac:dyDescent="0.2">
      <c r="C28" s="80">
        <v>2009</v>
      </c>
      <c r="D28" s="81">
        <v>496900</v>
      </c>
    </row>
    <row r="29" spans="3:4" x14ac:dyDescent="0.2">
      <c r="C29" s="78">
        <v>2010</v>
      </c>
      <c r="D29" s="79">
        <v>515000</v>
      </c>
    </row>
    <row r="30" spans="3:4" x14ac:dyDescent="0.2">
      <c r="C30" s="80">
        <v>2011</v>
      </c>
      <c r="D30" s="81">
        <v>535600</v>
      </c>
    </row>
    <row r="31" spans="3:4" x14ac:dyDescent="0.2">
      <c r="C31" s="78">
        <v>2012</v>
      </c>
      <c r="D31" s="79">
        <v>566700</v>
      </c>
    </row>
    <row r="32" spans="3:4" x14ac:dyDescent="0.2">
      <c r="C32" s="80">
        <v>2013</v>
      </c>
      <c r="D32" s="81">
        <v>589500</v>
      </c>
    </row>
    <row r="33" spans="3:4" x14ac:dyDescent="0.2">
      <c r="C33" s="78">
        <v>2014</v>
      </c>
      <c r="D33" s="79">
        <v>616000</v>
      </c>
    </row>
    <row r="34" spans="3:4" x14ac:dyDescent="0.2">
      <c r="C34" s="80">
        <v>2015</v>
      </c>
      <c r="D34" s="81">
        <v>644350</v>
      </c>
    </row>
    <row r="35" spans="3:4" x14ac:dyDescent="0.2">
      <c r="C35" s="78">
        <v>2016</v>
      </c>
      <c r="D35" s="79">
        <v>689455</v>
      </c>
    </row>
    <row r="36" spans="3:4" x14ac:dyDescent="0.2">
      <c r="C36" s="80">
        <v>2017</v>
      </c>
      <c r="D36" s="81">
        <v>737717</v>
      </c>
    </row>
    <row r="37" spans="3:4" x14ac:dyDescent="0.2">
      <c r="C37" s="78">
        <v>2018</v>
      </c>
      <c r="D37" s="79">
        <v>781242</v>
      </c>
    </row>
    <row r="38" spans="3:4" x14ac:dyDescent="0.2">
      <c r="C38" s="80">
        <v>2019</v>
      </c>
      <c r="D38" s="81">
        <v>828116</v>
      </c>
    </row>
    <row r="39" spans="3:4" x14ac:dyDescent="0.2">
      <c r="C39" s="78">
        <v>2020</v>
      </c>
      <c r="D39" s="79">
        <v>877803</v>
      </c>
    </row>
    <row r="40" spans="3:4" x14ac:dyDescent="0.2">
      <c r="C40" s="80">
        <v>2021</v>
      </c>
      <c r="D40" s="81">
        <v>908526</v>
      </c>
    </row>
    <row r="41" spans="3:4" x14ac:dyDescent="0.2">
      <c r="C41" s="82">
        <v>2022</v>
      </c>
      <c r="D41" s="83">
        <v>1000000</v>
      </c>
    </row>
    <row r="42" spans="3:4" x14ac:dyDescent="0.2">
      <c r="C42" s="78">
        <v>2023</v>
      </c>
      <c r="D42" s="79">
        <v>1160000</v>
      </c>
    </row>
    <row r="43" spans="3:4" x14ac:dyDescent="0.2">
      <c r="C43" s="78">
        <v>2024</v>
      </c>
      <c r="D43" s="79">
        <v>1300000</v>
      </c>
    </row>
    <row r="44" spans="3:4" ht="13.5" thickBot="1" x14ac:dyDescent="0.25">
      <c r="C44" s="84">
        <v>2025</v>
      </c>
      <c r="D44" s="85">
        <v>1423500</v>
      </c>
    </row>
    <row r="47" spans="3:4" x14ac:dyDescent="0.2">
      <c r="D47" s="7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P100"/>
  <sheetViews>
    <sheetView tabSelected="1" topLeftCell="B68" zoomScale="38" zoomScaleNormal="62" workbookViewId="0">
      <selection activeCell="F24" sqref="F24:G24"/>
    </sheetView>
  </sheetViews>
  <sheetFormatPr baseColWidth="10" defaultColWidth="11.42578125" defaultRowHeight="15" x14ac:dyDescent="0.2"/>
  <cols>
    <col min="1" max="1" width="6" style="107" customWidth="1"/>
    <col min="2" max="2" width="25.140625" style="107" customWidth="1"/>
    <col min="3" max="3" width="65.85546875" style="107" customWidth="1"/>
    <col min="4" max="4" width="53.140625" style="107" customWidth="1"/>
    <col min="5" max="5" width="42.28515625" style="107" customWidth="1"/>
    <col min="6" max="6" width="47.140625" style="107" customWidth="1"/>
    <col min="7" max="7" width="42.140625" style="107" customWidth="1"/>
    <col min="8" max="8" width="49.85546875" style="107" customWidth="1"/>
    <col min="9" max="9" width="47.42578125" style="107" customWidth="1"/>
    <col min="10" max="10" width="46" style="107" customWidth="1"/>
    <col min="11" max="11" width="45.28515625" style="107" customWidth="1"/>
    <col min="12" max="12" width="45.42578125" style="108" customWidth="1"/>
    <col min="13" max="13" width="52.140625" style="108" customWidth="1"/>
    <col min="14" max="14" width="53" style="108" customWidth="1"/>
    <col min="15" max="15" width="27.140625" style="109" customWidth="1"/>
    <col min="16" max="16" width="16.85546875" style="107" customWidth="1"/>
    <col min="17" max="16384" width="11.42578125" style="107"/>
  </cols>
  <sheetData>
    <row r="1" spans="1:16" ht="15.75" x14ac:dyDescent="0.25">
      <c r="A1" s="106"/>
      <c r="B1" s="106"/>
      <c r="C1" s="106"/>
      <c r="D1" s="106"/>
      <c r="E1" s="106"/>
      <c r="F1" s="106"/>
      <c r="G1" s="106"/>
      <c r="H1" s="106"/>
      <c r="I1" s="106"/>
    </row>
    <row r="2" spans="1:16" ht="21.75" customHeight="1" x14ac:dyDescent="0.2">
      <c r="B2" s="215" t="s">
        <v>132</v>
      </c>
      <c r="C2" s="215"/>
      <c r="D2" s="215"/>
      <c r="E2" s="215"/>
      <c r="F2" s="215"/>
      <c r="G2" s="215"/>
      <c r="H2" s="215"/>
      <c r="I2" s="215"/>
      <c r="J2" s="215"/>
      <c r="K2" s="215"/>
      <c r="L2" s="215"/>
      <c r="M2" s="215"/>
      <c r="N2" s="215"/>
      <c r="O2" s="55"/>
      <c r="P2" s="55"/>
    </row>
    <row r="3" spans="1:16" ht="15.75" x14ac:dyDescent="0.25">
      <c r="A3" s="106"/>
      <c r="B3" s="106"/>
      <c r="C3" s="106"/>
      <c r="D3" s="106"/>
      <c r="E3" s="106"/>
      <c r="F3" s="106"/>
      <c r="G3" s="106"/>
      <c r="H3" s="106"/>
      <c r="I3" s="106"/>
      <c r="L3" s="152"/>
      <c r="M3" s="152"/>
      <c r="N3" s="152"/>
    </row>
    <row r="4" spans="1:16" ht="53.1" customHeight="1" x14ac:dyDescent="0.2">
      <c r="B4" s="215" t="s">
        <v>177</v>
      </c>
      <c r="C4" s="215"/>
      <c r="D4" s="215"/>
      <c r="E4" s="215"/>
      <c r="F4" s="215"/>
      <c r="G4" s="215"/>
      <c r="H4" s="215"/>
      <c r="I4" s="215"/>
      <c r="J4" s="215"/>
      <c r="K4" s="215"/>
      <c r="L4" s="215"/>
      <c r="M4" s="215"/>
      <c r="N4" s="215"/>
      <c r="O4" s="55"/>
      <c r="P4" s="55"/>
    </row>
    <row r="5" spans="1:16" ht="15.75" x14ac:dyDescent="0.2">
      <c r="A5" s="215"/>
      <c r="B5" s="215"/>
      <c r="C5" s="215"/>
      <c r="D5" s="215"/>
      <c r="E5" s="215"/>
      <c r="F5" s="215"/>
      <c r="G5" s="215"/>
      <c r="H5" s="215"/>
      <c r="I5" s="215"/>
      <c r="J5" s="215"/>
      <c r="K5" s="215"/>
      <c r="L5" s="215"/>
      <c r="M5" s="215"/>
      <c r="N5" s="215"/>
      <c r="O5" s="110"/>
    </row>
    <row r="6" spans="1:16" s="112" customFormat="1" ht="39.75" customHeight="1" x14ac:dyDescent="0.2">
      <c r="A6" s="111"/>
      <c r="B6" s="351" t="s">
        <v>135</v>
      </c>
      <c r="C6" s="351"/>
      <c r="D6" s="351"/>
      <c r="E6" s="351"/>
      <c r="F6" s="351"/>
      <c r="G6" s="351"/>
      <c r="H6" s="351"/>
      <c r="I6" s="351"/>
      <c r="J6" s="351"/>
      <c r="K6" s="351"/>
      <c r="L6" s="351"/>
      <c r="M6" s="351"/>
      <c r="N6" s="351"/>
    </row>
    <row r="7" spans="1:16" s="112" customFormat="1" ht="39.75" customHeight="1" x14ac:dyDescent="0.2">
      <c r="A7" s="111"/>
      <c r="B7" s="351" t="s">
        <v>133</v>
      </c>
      <c r="C7" s="351"/>
      <c r="D7" s="351"/>
      <c r="E7" s="351"/>
      <c r="F7" s="351"/>
      <c r="G7" s="351"/>
      <c r="H7" s="351"/>
      <c r="I7" s="351"/>
      <c r="J7" s="351"/>
      <c r="K7" s="351"/>
      <c r="L7" s="351"/>
      <c r="M7" s="351"/>
      <c r="N7" s="351"/>
    </row>
    <row r="8" spans="1:16" s="112" customFormat="1" ht="30" customHeight="1" x14ac:dyDescent="0.2">
      <c r="B8" s="352" t="s">
        <v>3</v>
      </c>
      <c r="C8" s="352" t="s">
        <v>4</v>
      </c>
      <c r="D8" s="352" t="s">
        <v>136</v>
      </c>
      <c r="E8" s="352"/>
      <c r="F8" s="352" t="s">
        <v>6</v>
      </c>
      <c r="G8" s="352" t="s">
        <v>7</v>
      </c>
      <c r="H8" s="352" t="s">
        <v>8</v>
      </c>
      <c r="I8" s="352" t="s">
        <v>9</v>
      </c>
      <c r="J8" s="354" t="s">
        <v>138</v>
      </c>
      <c r="K8" s="376" t="s">
        <v>141</v>
      </c>
      <c r="L8" s="376"/>
      <c r="M8" s="352" t="s">
        <v>12</v>
      </c>
      <c r="N8" s="352" t="s">
        <v>74</v>
      </c>
    </row>
    <row r="9" spans="1:16" s="112" customFormat="1" ht="66" customHeight="1" x14ac:dyDescent="0.2">
      <c r="B9" s="352"/>
      <c r="C9" s="352"/>
      <c r="D9" s="352"/>
      <c r="E9" s="352"/>
      <c r="F9" s="352"/>
      <c r="G9" s="352"/>
      <c r="H9" s="352"/>
      <c r="I9" s="352"/>
      <c r="J9" s="355"/>
      <c r="K9" s="376"/>
      <c r="L9" s="376"/>
      <c r="M9" s="352"/>
      <c r="N9" s="352"/>
    </row>
    <row r="10" spans="1:16" s="112" customFormat="1" ht="72.95" customHeight="1" x14ac:dyDescent="0.2">
      <c r="B10" s="352"/>
      <c r="C10" s="352"/>
      <c r="D10" s="352"/>
      <c r="E10" s="352"/>
      <c r="F10" s="352"/>
      <c r="G10" s="352"/>
      <c r="H10" s="352"/>
      <c r="I10" s="352"/>
      <c r="J10" s="355"/>
      <c r="K10" s="376"/>
      <c r="L10" s="376"/>
      <c r="M10" s="352"/>
      <c r="N10" s="352"/>
    </row>
    <row r="11" spans="1:16" s="112" customFormat="1" ht="93.95" customHeight="1" x14ac:dyDescent="0.2">
      <c r="B11" s="352"/>
      <c r="C11" s="352"/>
      <c r="D11" s="352"/>
      <c r="E11" s="352"/>
      <c r="F11" s="352"/>
      <c r="G11" s="352"/>
      <c r="H11" s="352"/>
      <c r="I11" s="352"/>
      <c r="J11" s="355"/>
      <c r="K11" s="376"/>
      <c r="L11" s="376"/>
      <c r="M11" s="352"/>
      <c r="N11" s="352"/>
    </row>
    <row r="12" spans="1:16" s="112" customFormat="1" ht="30" customHeight="1" x14ac:dyDescent="0.2">
      <c r="B12" s="352"/>
      <c r="C12" s="352"/>
      <c r="D12" s="352"/>
      <c r="E12" s="352"/>
      <c r="F12" s="352"/>
      <c r="G12" s="352"/>
      <c r="H12" s="352"/>
      <c r="I12" s="352"/>
      <c r="J12" s="356"/>
      <c r="K12" s="376"/>
      <c r="L12" s="376"/>
      <c r="M12" s="352"/>
      <c r="N12" s="352"/>
    </row>
    <row r="13" spans="1:16" s="112" customFormat="1" ht="118.5" customHeight="1" x14ac:dyDescent="0.2">
      <c r="B13" s="351" t="s">
        <v>178</v>
      </c>
      <c r="C13" s="358" t="s">
        <v>183</v>
      </c>
      <c r="D13" s="361" t="s">
        <v>179</v>
      </c>
      <c r="E13" s="362"/>
      <c r="F13" s="113">
        <v>0.5</v>
      </c>
      <c r="G13" s="114">
        <v>1195555396</v>
      </c>
      <c r="H13" s="115">
        <f>G13/SMMLV!D38</f>
        <v>1443.7052248718778</v>
      </c>
      <c r="I13" s="116">
        <f>H13*F13</f>
        <v>721.85261243593891</v>
      </c>
      <c r="J13" s="363">
        <f>I13+I14+I15</f>
        <v>1036.5355355616477</v>
      </c>
      <c r="K13" s="353" t="s">
        <v>188</v>
      </c>
      <c r="L13" s="353"/>
      <c r="M13" s="372" t="s">
        <v>186</v>
      </c>
      <c r="N13" s="372"/>
    </row>
    <row r="14" spans="1:16" s="112" customFormat="1" ht="118.5" customHeight="1" x14ac:dyDescent="0.2">
      <c r="B14" s="351"/>
      <c r="C14" s="359"/>
      <c r="D14" s="361" t="s">
        <v>180</v>
      </c>
      <c r="E14" s="362"/>
      <c r="F14" s="113">
        <v>1</v>
      </c>
      <c r="G14" s="114">
        <v>375228670</v>
      </c>
      <c r="H14" s="115">
        <f>G14/SMMLV!D43</f>
        <v>288.63743846153847</v>
      </c>
      <c r="I14" s="116">
        <f>F14*H14</f>
        <v>288.63743846153847</v>
      </c>
      <c r="J14" s="364"/>
      <c r="K14" s="353" t="s">
        <v>188</v>
      </c>
      <c r="L14" s="353"/>
      <c r="M14" s="372"/>
      <c r="N14" s="372"/>
    </row>
    <row r="15" spans="1:16" s="112" customFormat="1" ht="132" customHeight="1" x14ac:dyDescent="0.2">
      <c r="B15" s="351"/>
      <c r="C15" s="360"/>
      <c r="D15" s="361" t="s">
        <v>182</v>
      </c>
      <c r="E15" s="362"/>
      <c r="F15" s="113">
        <v>1</v>
      </c>
      <c r="G15" s="114">
        <v>23663000</v>
      </c>
      <c r="H15" s="115">
        <f>G15/SMMLV!D40</f>
        <v>26.045484664170317</v>
      </c>
      <c r="I15" s="116">
        <f>F15*H15</f>
        <v>26.045484664170317</v>
      </c>
      <c r="J15" s="365"/>
      <c r="K15" s="353" t="s">
        <v>188</v>
      </c>
      <c r="L15" s="353"/>
      <c r="M15" s="372"/>
      <c r="N15" s="372"/>
    </row>
    <row r="16" spans="1:16" s="112" customFormat="1" ht="15.75" x14ac:dyDescent="0.2">
      <c r="B16" s="71"/>
      <c r="C16" s="118"/>
      <c r="D16" s="118"/>
      <c r="E16" s="118"/>
      <c r="F16" s="118"/>
      <c r="G16" s="118"/>
      <c r="H16" s="111"/>
      <c r="I16" s="119"/>
      <c r="J16" s="120"/>
      <c r="K16" s="120"/>
      <c r="L16" s="121"/>
      <c r="M16" s="122"/>
      <c r="N16" s="122"/>
    </row>
    <row r="17" spans="2:14" s="112" customFormat="1" ht="39.950000000000003" customHeight="1" x14ac:dyDescent="0.2">
      <c r="B17" s="123"/>
      <c r="C17" s="123"/>
      <c r="D17" s="123"/>
      <c r="E17" s="123"/>
      <c r="F17" s="153" t="s">
        <v>22</v>
      </c>
      <c r="G17" s="154" t="s">
        <v>23</v>
      </c>
      <c r="H17" s="123"/>
      <c r="I17" s="71" t="s">
        <v>137</v>
      </c>
      <c r="J17" s="157">
        <f>AVERAGE(I13:I15)</f>
        <v>345.5118451872159</v>
      </c>
      <c r="K17" s="125"/>
    </row>
    <row r="18" spans="2:14" s="112" customFormat="1" ht="37.5" customHeight="1" x14ac:dyDescent="0.2">
      <c r="B18" s="123"/>
      <c r="C18" s="123"/>
      <c r="D18" s="123"/>
      <c r="E18" s="123"/>
      <c r="F18" s="155">
        <v>222176205</v>
      </c>
      <c r="G18" s="156">
        <f>F18/SMMLV!D44</f>
        <v>156.07741833508956</v>
      </c>
      <c r="H18" s="123"/>
      <c r="I18" s="123"/>
      <c r="J18" s="126"/>
      <c r="K18" s="126"/>
      <c r="L18" s="123"/>
    </row>
    <row r="19" spans="2:14" s="112" customFormat="1" ht="15.75" x14ac:dyDescent="0.2">
      <c r="B19" s="123"/>
      <c r="C19" s="123"/>
      <c r="D19" s="123"/>
      <c r="E19" s="123"/>
      <c r="F19" s="111"/>
      <c r="G19" s="127"/>
      <c r="H19" s="126"/>
      <c r="I19" s="123"/>
      <c r="J19" s="120"/>
      <c r="K19" s="120"/>
      <c r="L19" s="121"/>
      <c r="M19" s="122"/>
      <c r="N19" s="122"/>
    </row>
    <row r="20" spans="2:14" s="112" customFormat="1" ht="15.75" x14ac:dyDescent="0.2">
      <c r="B20" s="214" t="s">
        <v>134</v>
      </c>
      <c r="C20" s="214"/>
      <c r="D20" s="214"/>
      <c r="E20" s="214"/>
      <c r="F20" s="214"/>
      <c r="G20" s="214"/>
      <c r="H20" s="214"/>
      <c r="I20" s="123"/>
      <c r="J20" s="120"/>
      <c r="K20" s="120"/>
      <c r="L20" s="121"/>
      <c r="M20" s="122"/>
      <c r="N20" s="122"/>
    </row>
    <row r="21" spans="2:14" s="112" customFormat="1" ht="15.95" customHeight="1" x14ac:dyDescent="0.2">
      <c r="B21" s="352" t="s">
        <v>3</v>
      </c>
      <c r="C21" s="352" t="s">
        <v>4</v>
      </c>
      <c r="D21" s="352" t="s">
        <v>139</v>
      </c>
      <c r="E21" s="352"/>
      <c r="F21" s="352" t="s">
        <v>140</v>
      </c>
      <c r="G21" s="352"/>
      <c r="H21" s="352" t="s">
        <v>12</v>
      </c>
      <c r="I21" s="123"/>
      <c r="J21" s="120"/>
      <c r="K21" s="120"/>
      <c r="L21" s="121"/>
      <c r="M21" s="122"/>
      <c r="N21" s="122"/>
    </row>
    <row r="22" spans="2:14" s="112" customFormat="1" ht="77.099999999999994" customHeight="1" x14ac:dyDescent="0.2">
      <c r="B22" s="352"/>
      <c r="C22" s="352"/>
      <c r="D22" s="352"/>
      <c r="E22" s="352"/>
      <c r="F22" s="352"/>
      <c r="G22" s="352"/>
      <c r="H22" s="352"/>
      <c r="I22" s="123"/>
      <c r="J22" s="120"/>
      <c r="K22" s="120"/>
      <c r="L22" s="121"/>
      <c r="M22" s="122"/>
      <c r="N22" s="122"/>
    </row>
    <row r="23" spans="2:14" s="112" customFormat="1" ht="96.95" customHeight="1" x14ac:dyDescent="0.2">
      <c r="B23" s="352"/>
      <c r="C23" s="352"/>
      <c r="D23" s="352"/>
      <c r="E23" s="352"/>
      <c r="F23" s="352"/>
      <c r="G23" s="352"/>
      <c r="H23" s="352"/>
      <c r="I23" s="123"/>
      <c r="J23" s="120"/>
      <c r="K23" s="120"/>
      <c r="L23" s="121"/>
      <c r="M23" s="122"/>
      <c r="N23" s="122"/>
    </row>
    <row r="24" spans="2:14" s="112" customFormat="1" ht="156.94999999999999" customHeight="1" x14ac:dyDescent="0.2">
      <c r="B24" s="86" t="s">
        <v>178</v>
      </c>
      <c r="C24" s="169" t="s">
        <v>183</v>
      </c>
      <c r="D24" s="371" t="s">
        <v>181</v>
      </c>
      <c r="E24" s="371"/>
      <c r="F24" s="371" t="s">
        <v>182</v>
      </c>
      <c r="G24" s="371"/>
      <c r="H24" s="170" t="s">
        <v>186</v>
      </c>
      <c r="I24" s="123"/>
      <c r="J24" s="120"/>
      <c r="K24" s="120"/>
      <c r="L24" s="121"/>
      <c r="M24" s="122"/>
      <c r="N24" s="122"/>
    </row>
    <row r="25" spans="2:14" s="112" customFormat="1" ht="18" customHeight="1" x14ac:dyDescent="0.2">
      <c r="B25" s="123"/>
      <c r="C25" s="123"/>
      <c r="D25" s="123"/>
      <c r="E25" s="123"/>
      <c r="F25" s="111"/>
      <c r="G25" s="127"/>
      <c r="H25" s="126"/>
      <c r="I25" s="123"/>
      <c r="J25" s="120"/>
      <c r="K25" s="120"/>
      <c r="L25" s="121"/>
      <c r="M25" s="122"/>
      <c r="N25" s="122"/>
    </row>
    <row r="26" spans="2:14" s="112" customFormat="1" ht="15.75" x14ac:dyDescent="0.2">
      <c r="B26" s="123"/>
      <c r="C26" s="123"/>
      <c r="D26" s="123"/>
      <c r="E26" s="123"/>
      <c r="F26" s="111"/>
      <c r="G26" s="127"/>
      <c r="H26" s="126"/>
      <c r="I26" s="123"/>
      <c r="J26" s="120"/>
      <c r="K26" s="120"/>
      <c r="L26" s="121"/>
      <c r="M26" s="122"/>
      <c r="N26" s="122"/>
    </row>
    <row r="27" spans="2:14" s="112" customFormat="1" ht="27" customHeight="1" x14ac:dyDescent="0.2">
      <c r="B27" s="351" t="s">
        <v>26</v>
      </c>
      <c r="C27" s="351"/>
      <c r="D27" s="351"/>
      <c r="E27" s="351"/>
      <c r="F27" s="351"/>
      <c r="G27" s="351"/>
      <c r="H27" s="351"/>
      <c r="I27" s="351"/>
      <c r="J27" s="126"/>
      <c r="K27" s="125"/>
      <c r="L27" s="55"/>
      <c r="M27" s="55"/>
      <c r="N27" s="122"/>
    </row>
    <row r="28" spans="2:14" s="112" customFormat="1" ht="134.25" customHeight="1" x14ac:dyDescent="0.2">
      <c r="B28" s="149" t="s">
        <v>3</v>
      </c>
      <c r="C28" s="149" t="s">
        <v>4</v>
      </c>
      <c r="D28" s="149" t="s">
        <v>27</v>
      </c>
      <c r="E28" s="149" t="s">
        <v>28</v>
      </c>
      <c r="F28" s="149" t="s">
        <v>29</v>
      </c>
      <c r="G28" s="149" t="s">
        <v>30</v>
      </c>
      <c r="H28" s="149" t="s">
        <v>74</v>
      </c>
      <c r="I28" s="149" t="s">
        <v>32</v>
      </c>
    </row>
    <row r="29" spans="2:14" s="112" customFormat="1" ht="115.5" customHeight="1" x14ac:dyDescent="0.2">
      <c r="B29" s="86" t="s">
        <v>178</v>
      </c>
      <c r="C29" s="86" t="s">
        <v>187</v>
      </c>
      <c r="D29" s="168" t="s">
        <v>184</v>
      </c>
      <c r="E29" s="176" t="s">
        <v>185</v>
      </c>
      <c r="F29" s="168" t="s">
        <v>65</v>
      </c>
      <c r="G29" s="86" t="s">
        <v>186</v>
      </c>
      <c r="H29" s="168"/>
      <c r="I29" s="86" t="s">
        <v>186</v>
      </c>
    </row>
    <row r="30" spans="2:14" s="112" customFormat="1" ht="15.75" x14ac:dyDescent="0.2">
      <c r="B30" s="71"/>
      <c r="C30" s="71"/>
      <c r="D30" s="71"/>
      <c r="E30" s="128"/>
      <c r="F30" s="71"/>
      <c r="G30" s="71"/>
      <c r="H30" s="111"/>
      <c r="I30" s="71"/>
    </row>
    <row r="31" spans="2:14" s="112" customFormat="1" ht="15.75" x14ac:dyDescent="0.2">
      <c r="B31" s="215" t="s">
        <v>142</v>
      </c>
      <c r="C31" s="215"/>
      <c r="D31" s="215"/>
      <c r="E31" s="215"/>
      <c r="F31" s="215"/>
      <c r="G31" s="215"/>
      <c r="H31" s="215"/>
      <c r="I31" s="215"/>
      <c r="J31" s="215"/>
      <c r="K31" s="215"/>
      <c r="L31" s="215"/>
    </row>
    <row r="32" spans="2:14" s="112" customFormat="1" ht="15.75" x14ac:dyDescent="0.2">
      <c r="B32" s="375" t="s">
        <v>205</v>
      </c>
      <c r="C32" s="375"/>
      <c r="D32" s="375"/>
      <c r="E32" s="375"/>
      <c r="F32" s="71"/>
      <c r="G32" s="71"/>
      <c r="H32" s="111"/>
      <c r="I32" s="71"/>
    </row>
    <row r="33" spans="2:14" s="112" customFormat="1" ht="115.5" customHeight="1" x14ac:dyDescent="0.2">
      <c r="B33" s="375" t="s">
        <v>43</v>
      </c>
      <c r="C33" s="375" t="s">
        <v>44</v>
      </c>
      <c r="D33" s="158" t="s">
        <v>189</v>
      </c>
      <c r="E33" s="158" t="s">
        <v>143</v>
      </c>
      <c r="F33" s="71"/>
      <c r="G33" s="71"/>
      <c r="H33" s="111"/>
      <c r="I33" s="71"/>
    </row>
    <row r="34" spans="2:14" s="112" customFormat="1" ht="115.5" customHeight="1" x14ac:dyDescent="0.2">
      <c r="B34" s="375"/>
      <c r="C34" s="375"/>
      <c r="D34" s="158" t="s">
        <v>191</v>
      </c>
      <c r="E34" s="158" t="s">
        <v>190</v>
      </c>
      <c r="F34" s="71"/>
      <c r="G34" s="71"/>
      <c r="H34" s="111"/>
      <c r="I34" s="71"/>
    </row>
    <row r="35" spans="2:14" s="112" customFormat="1" ht="15.75" x14ac:dyDescent="0.2">
      <c r="B35" s="159">
        <f>I13</f>
        <v>721.85261243593891</v>
      </c>
      <c r="C35" s="381">
        <f>+AVERAGE(B35:B37)</f>
        <v>345.5118451872159</v>
      </c>
      <c r="D35" s="381"/>
      <c r="E35" s="381"/>
      <c r="F35" s="71"/>
      <c r="G35" s="71"/>
      <c r="H35" s="111"/>
      <c r="I35" s="71"/>
    </row>
    <row r="36" spans="2:14" s="112" customFormat="1" ht="15.75" x14ac:dyDescent="0.2">
      <c r="B36" s="159">
        <f>I14</f>
        <v>288.63743846153847</v>
      </c>
      <c r="C36" s="381"/>
      <c r="D36" s="381"/>
      <c r="E36" s="381"/>
      <c r="F36" s="71"/>
      <c r="G36" s="71"/>
      <c r="H36" s="111"/>
      <c r="I36" s="71"/>
    </row>
    <row r="37" spans="2:14" s="112" customFormat="1" ht="15.75" x14ac:dyDescent="0.2">
      <c r="B37" s="159">
        <f>I15</f>
        <v>26.045484664170317</v>
      </c>
      <c r="C37" s="381"/>
      <c r="D37" s="381"/>
      <c r="E37" s="381"/>
      <c r="F37" s="71"/>
      <c r="G37" s="71"/>
      <c r="H37" s="111"/>
      <c r="I37" s="71"/>
    </row>
    <row r="38" spans="2:14" s="112" customFormat="1" ht="15.75" x14ac:dyDescent="0.2">
      <c r="B38" s="71"/>
      <c r="C38" s="71"/>
      <c r="D38" s="71"/>
      <c r="E38" s="128"/>
      <c r="F38" s="71"/>
      <c r="G38" s="71"/>
      <c r="H38" s="111"/>
      <c r="I38" s="71"/>
    </row>
    <row r="39" spans="2:14" s="112" customFormat="1" ht="38.25" customHeight="1" x14ac:dyDescent="0.2">
      <c r="B39" s="215" t="s">
        <v>144</v>
      </c>
      <c r="C39" s="215"/>
      <c r="D39" s="215"/>
      <c r="E39" s="215"/>
      <c r="F39" s="215"/>
      <c r="G39" s="215"/>
      <c r="H39" s="215"/>
      <c r="I39" s="215"/>
      <c r="J39" s="215"/>
      <c r="K39" s="215"/>
      <c r="L39" s="111"/>
      <c r="N39" s="71"/>
    </row>
    <row r="40" spans="2:14" s="112" customFormat="1" ht="38.25" customHeight="1" x14ac:dyDescent="0.2">
      <c r="B40" s="357" t="s">
        <v>155</v>
      </c>
      <c r="C40" s="357"/>
      <c r="D40" s="357"/>
      <c r="E40" s="357"/>
      <c r="F40" s="357"/>
      <c r="G40" s="357"/>
      <c r="H40" s="71"/>
      <c r="I40" s="347" t="s">
        <v>157</v>
      </c>
      <c r="J40" s="347"/>
      <c r="K40" s="347"/>
      <c r="L40" s="166"/>
      <c r="N40" s="71"/>
    </row>
    <row r="41" spans="2:14" s="130" customFormat="1" ht="27" customHeight="1" x14ac:dyDescent="0.2">
      <c r="B41" s="347" t="s">
        <v>76</v>
      </c>
      <c r="C41" s="347" t="s">
        <v>77</v>
      </c>
      <c r="D41" s="347" t="s">
        <v>78</v>
      </c>
      <c r="E41" s="29" t="s">
        <v>79</v>
      </c>
      <c r="F41" s="29" t="s">
        <v>80</v>
      </c>
      <c r="G41" s="347" t="s">
        <v>81</v>
      </c>
      <c r="I41" s="347" t="s">
        <v>158</v>
      </c>
      <c r="J41" s="347" t="s">
        <v>159</v>
      </c>
      <c r="K41" s="347" t="s">
        <v>156</v>
      </c>
      <c r="L41" s="268"/>
    </row>
    <row r="42" spans="2:14" s="130" customFormat="1" ht="26.25" customHeight="1" x14ac:dyDescent="0.2">
      <c r="B42" s="347"/>
      <c r="C42" s="347"/>
      <c r="D42" s="347"/>
      <c r="E42" s="29" t="s">
        <v>82</v>
      </c>
      <c r="F42" s="29" t="s">
        <v>82</v>
      </c>
      <c r="G42" s="347"/>
      <c r="I42" s="347"/>
      <c r="J42" s="347"/>
      <c r="K42" s="347"/>
      <c r="L42" s="268"/>
    </row>
    <row r="43" spans="2:14" s="130" customFormat="1" ht="110.1" customHeight="1" x14ac:dyDescent="0.2">
      <c r="B43" s="349" t="s">
        <v>199</v>
      </c>
      <c r="C43" s="150" t="s">
        <v>145</v>
      </c>
      <c r="D43" s="150" t="s">
        <v>146</v>
      </c>
      <c r="E43" s="150" t="s">
        <v>147</v>
      </c>
      <c r="F43" s="164" t="s">
        <v>148</v>
      </c>
      <c r="G43" s="348" t="s">
        <v>186</v>
      </c>
      <c r="I43" s="347"/>
      <c r="J43" s="347"/>
      <c r="K43" s="347"/>
      <c r="L43" s="377"/>
    </row>
    <row r="44" spans="2:14" s="130" customFormat="1" ht="111.95" customHeight="1" x14ac:dyDescent="0.2">
      <c r="B44" s="349"/>
      <c r="C44" s="350" t="s">
        <v>194</v>
      </c>
      <c r="D44" s="350" t="s">
        <v>193</v>
      </c>
      <c r="E44" s="350" t="s">
        <v>195</v>
      </c>
      <c r="F44" s="164" t="s">
        <v>196</v>
      </c>
      <c r="G44" s="348"/>
      <c r="I44" s="378" t="s">
        <v>12</v>
      </c>
      <c r="J44" s="378" t="s">
        <v>12</v>
      </c>
      <c r="K44" s="378">
        <v>10</v>
      </c>
      <c r="L44" s="377"/>
    </row>
    <row r="45" spans="2:14" s="130" customFormat="1" ht="98.1" customHeight="1" x14ac:dyDescent="0.2">
      <c r="B45" s="349"/>
      <c r="C45" s="350"/>
      <c r="D45" s="350"/>
      <c r="E45" s="350"/>
      <c r="F45" s="164" t="s">
        <v>197</v>
      </c>
      <c r="G45" s="348"/>
      <c r="I45" s="379"/>
      <c r="J45" s="379"/>
      <c r="K45" s="379"/>
      <c r="L45" s="377"/>
    </row>
    <row r="46" spans="2:14" s="130" customFormat="1" ht="90" customHeight="1" x14ac:dyDescent="0.2">
      <c r="B46" s="349"/>
      <c r="C46" s="350"/>
      <c r="D46" s="350"/>
      <c r="E46" s="350"/>
      <c r="F46" s="164" t="s">
        <v>198</v>
      </c>
      <c r="G46" s="348"/>
      <c r="I46" s="379"/>
      <c r="J46" s="379"/>
      <c r="K46" s="379"/>
      <c r="L46" s="377"/>
    </row>
    <row r="47" spans="2:14" s="130" customFormat="1" ht="49.5" customHeight="1" x14ac:dyDescent="0.2">
      <c r="B47" s="349"/>
      <c r="C47" s="350"/>
      <c r="D47" s="350"/>
      <c r="E47" s="350"/>
      <c r="F47" s="132">
        <v>4</v>
      </c>
      <c r="G47" s="348"/>
      <c r="I47" s="379"/>
      <c r="J47" s="379"/>
      <c r="K47" s="379"/>
      <c r="L47" s="377"/>
    </row>
    <row r="48" spans="2:14" s="130" customFormat="1" ht="49.5" customHeight="1" x14ac:dyDescent="0.2">
      <c r="B48" s="349"/>
      <c r="C48" s="350"/>
      <c r="D48" s="350"/>
      <c r="E48" s="350"/>
      <c r="F48" s="132">
        <v>5</v>
      </c>
      <c r="G48" s="348"/>
      <c r="I48" s="380"/>
      <c r="J48" s="380"/>
      <c r="K48" s="379"/>
    </row>
    <row r="49" spans="2:11" s="130" customFormat="1" ht="114.95" customHeight="1" x14ac:dyDescent="0.2">
      <c r="B49" s="366" t="s">
        <v>206</v>
      </c>
      <c r="C49" s="171" t="s">
        <v>145</v>
      </c>
      <c r="D49" s="171" t="s">
        <v>149</v>
      </c>
      <c r="E49" s="171" t="s">
        <v>150</v>
      </c>
      <c r="F49" s="172" t="s">
        <v>151</v>
      </c>
      <c r="G49" s="173" t="s">
        <v>12</v>
      </c>
      <c r="I49" s="29" t="s">
        <v>158</v>
      </c>
      <c r="J49" s="29" t="s">
        <v>159</v>
      </c>
      <c r="K49" s="379"/>
    </row>
    <row r="50" spans="2:11" s="130" customFormat="1" ht="81.95" customHeight="1" x14ac:dyDescent="0.2">
      <c r="B50" s="366"/>
      <c r="C50" s="367" t="s">
        <v>194</v>
      </c>
      <c r="D50" s="367" t="s">
        <v>207</v>
      </c>
      <c r="E50" s="367" t="s">
        <v>208</v>
      </c>
      <c r="F50" s="172" t="s">
        <v>209</v>
      </c>
      <c r="G50" s="368" t="s">
        <v>186</v>
      </c>
      <c r="I50" s="366" t="s">
        <v>12</v>
      </c>
      <c r="J50" s="366" t="s">
        <v>12</v>
      </c>
      <c r="K50" s="379"/>
    </row>
    <row r="51" spans="2:11" s="130" customFormat="1" ht="89.1" customHeight="1" x14ac:dyDescent="0.2">
      <c r="B51" s="366"/>
      <c r="C51" s="367"/>
      <c r="D51" s="367"/>
      <c r="E51" s="367"/>
      <c r="F51" s="172" t="s">
        <v>210</v>
      </c>
      <c r="G51" s="368"/>
      <c r="I51" s="366"/>
      <c r="J51" s="366"/>
      <c r="K51" s="379"/>
    </row>
    <row r="52" spans="2:11" s="130" customFormat="1" ht="57" customHeight="1" x14ac:dyDescent="0.2">
      <c r="B52" s="366"/>
      <c r="C52" s="367"/>
      <c r="D52" s="367"/>
      <c r="E52" s="367"/>
      <c r="F52" s="174">
        <v>3</v>
      </c>
      <c r="G52" s="368"/>
      <c r="I52" s="366"/>
      <c r="J52" s="366"/>
      <c r="K52" s="379"/>
    </row>
    <row r="53" spans="2:11" s="130" customFormat="1" ht="57" customHeight="1" x14ac:dyDescent="0.2">
      <c r="B53" s="366"/>
      <c r="C53" s="367"/>
      <c r="D53" s="367"/>
      <c r="E53" s="367"/>
      <c r="F53" s="174">
        <v>4</v>
      </c>
      <c r="G53" s="368"/>
      <c r="I53" s="366"/>
      <c r="J53" s="366"/>
      <c r="K53" s="379"/>
    </row>
    <row r="54" spans="2:11" s="130" customFormat="1" ht="134.1" customHeight="1" x14ac:dyDescent="0.2">
      <c r="B54" s="366" t="s">
        <v>211</v>
      </c>
      <c r="C54" s="171" t="s">
        <v>145</v>
      </c>
      <c r="D54" s="171" t="s">
        <v>149</v>
      </c>
      <c r="E54" s="171" t="s">
        <v>150</v>
      </c>
      <c r="F54" s="172" t="s">
        <v>151</v>
      </c>
      <c r="G54" s="173" t="s">
        <v>12</v>
      </c>
      <c r="I54" s="29" t="s">
        <v>158</v>
      </c>
      <c r="J54" s="29" t="s">
        <v>159</v>
      </c>
      <c r="K54" s="379"/>
    </row>
    <row r="55" spans="2:11" s="130" customFormat="1" ht="285" customHeight="1" x14ac:dyDescent="0.2">
      <c r="B55" s="366"/>
      <c r="C55" s="367" t="s">
        <v>194</v>
      </c>
      <c r="D55" s="367" t="s">
        <v>207</v>
      </c>
      <c r="E55" s="367" t="s">
        <v>212</v>
      </c>
      <c r="F55" s="174" t="s">
        <v>213</v>
      </c>
      <c r="G55" s="368" t="s">
        <v>186</v>
      </c>
      <c r="I55" s="366" t="s">
        <v>12</v>
      </c>
      <c r="J55" s="366" t="s">
        <v>12</v>
      </c>
      <c r="K55" s="379"/>
    </row>
    <row r="56" spans="2:11" s="130" customFormat="1" ht="54" customHeight="1" x14ac:dyDescent="0.2">
      <c r="B56" s="366"/>
      <c r="C56" s="367"/>
      <c r="D56" s="367"/>
      <c r="E56" s="367"/>
      <c r="F56" s="174">
        <v>2</v>
      </c>
      <c r="G56" s="368"/>
      <c r="I56" s="366"/>
      <c r="J56" s="366"/>
      <c r="K56" s="379"/>
    </row>
    <row r="57" spans="2:11" s="130" customFormat="1" ht="54" customHeight="1" x14ac:dyDescent="0.2">
      <c r="B57" s="366"/>
      <c r="C57" s="367"/>
      <c r="D57" s="367"/>
      <c r="E57" s="367"/>
      <c r="F57" s="174">
        <v>3</v>
      </c>
      <c r="G57" s="368"/>
      <c r="I57" s="366"/>
      <c r="J57" s="366"/>
      <c r="K57" s="379"/>
    </row>
    <row r="58" spans="2:11" s="130" customFormat="1" ht="54" customHeight="1" x14ac:dyDescent="0.2">
      <c r="B58" s="366"/>
      <c r="C58" s="367"/>
      <c r="D58" s="367"/>
      <c r="E58" s="367"/>
      <c r="F58" s="174">
        <v>4</v>
      </c>
      <c r="G58" s="368"/>
      <c r="I58" s="366"/>
      <c r="J58" s="366"/>
      <c r="K58" s="379"/>
    </row>
    <row r="59" spans="2:11" s="130" customFormat="1" ht="144.94999999999999" customHeight="1" x14ac:dyDescent="0.2">
      <c r="B59" s="349" t="s">
        <v>200</v>
      </c>
      <c r="C59" s="150" t="s">
        <v>152</v>
      </c>
      <c r="D59" s="150" t="s">
        <v>149</v>
      </c>
      <c r="E59" s="150" t="s">
        <v>153</v>
      </c>
      <c r="F59" s="164" t="s">
        <v>154</v>
      </c>
      <c r="G59" s="163" t="s">
        <v>12</v>
      </c>
      <c r="I59" s="29" t="s">
        <v>158</v>
      </c>
      <c r="J59" s="29" t="s">
        <v>159</v>
      </c>
      <c r="K59" s="379"/>
    </row>
    <row r="60" spans="2:11" s="130" customFormat="1" ht="149.1" customHeight="1" x14ac:dyDescent="0.2">
      <c r="B60" s="349"/>
      <c r="C60" s="350" t="s">
        <v>201</v>
      </c>
      <c r="D60" s="350" t="s">
        <v>203</v>
      </c>
      <c r="E60" s="350" t="s">
        <v>202</v>
      </c>
      <c r="F60" s="164" t="s">
        <v>204</v>
      </c>
      <c r="G60" s="348" t="s">
        <v>186</v>
      </c>
      <c r="I60" s="382" t="s">
        <v>12</v>
      </c>
      <c r="J60" s="382" t="s">
        <v>12</v>
      </c>
      <c r="K60" s="379"/>
    </row>
    <row r="61" spans="2:11" s="130" customFormat="1" ht="101.1" customHeight="1" x14ac:dyDescent="0.2">
      <c r="B61" s="349"/>
      <c r="C61" s="350"/>
      <c r="D61" s="350"/>
      <c r="E61" s="350"/>
      <c r="F61" s="164" t="s">
        <v>214</v>
      </c>
      <c r="G61" s="348"/>
      <c r="I61" s="382"/>
      <c r="J61" s="382"/>
      <c r="K61" s="379"/>
    </row>
    <row r="62" spans="2:11" s="130" customFormat="1" ht="54" customHeight="1" x14ac:dyDescent="0.2">
      <c r="B62" s="349"/>
      <c r="C62" s="350"/>
      <c r="D62" s="350"/>
      <c r="E62" s="350"/>
      <c r="F62" s="175">
        <v>3</v>
      </c>
      <c r="G62" s="348"/>
      <c r="I62" s="382"/>
      <c r="J62" s="382"/>
      <c r="K62" s="379"/>
    </row>
    <row r="63" spans="2:11" s="130" customFormat="1" ht="54" customHeight="1" x14ac:dyDescent="0.2">
      <c r="B63" s="349"/>
      <c r="C63" s="350"/>
      <c r="D63" s="350"/>
      <c r="E63" s="350"/>
      <c r="F63" s="175">
        <v>4</v>
      </c>
      <c r="G63" s="348"/>
      <c r="I63" s="382"/>
      <c r="J63" s="382"/>
      <c r="K63" s="380"/>
    </row>
    <row r="64" spans="2:11" s="130" customFormat="1" ht="15.75" x14ac:dyDescent="0.2">
      <c r="B64" s="67"/>
      <c r="C64" s="151"/>
      <c r="D64" s="151"/>
      <c r="E64" s="151"/>
      <c r="F64" s="160"/>
      <c r="G64" s="161"/>
      <c r="I64" s="66"/>
      <c r="J64" s="66"/>
      <c r="K64" s="66"/>
    </row>
    <row r="65" spans="1:16" s="130" customFormat="1" ht="54" customHeight="1" x14ac:dyDescent="0.2">
      <c r="B65" s="374" t="s">
        <v>160</v>
      </c>
      <c r="C65" s="374"/>
      <c r="D65" s="374"/>
      <c r="E65" s="374"/>
      <c r="F65" s="374"/>
      <c r="G65" s="374"/>
      <c r="H65" s="374"/>
      <c r="I65" s="374"/>
      <c r="J65" s="66"/>
      <c r="K65" s="66"/>
    </row>
    <row r="66" spans="1:16" s="130" customFormat="1" ht="99.95" customHeight="1" x14ac:dyDescent="0.2">
      <c r="B66" s="347" t="s">
        <v>54</v>
      </c>
      <c r="C66" s="301" t="s">
        <v>161</v>
      </c>
      <c r="D66" s="301"/>
      <c r="E66" s="301"/>
      <c r="F66" s="301"/>
      <c r="G66" s="301"/>
      <c r="H66" s="301"/>
      <c r="I66" s="301"/>
      <c r="J66" s="66"/>
      <c r="K66" s="66"/>
    </row>
    <row r="67" spans="1:16" s="130" customFormat="1" ht="54" customHeight="1" x14ac:dyDescent="0.2">
      <c r="B67" s="347"/>
      <c r="C67" s="301" t="s">
        <v>165</v>
      </c>
      <c r="D67" s="301" t="s">
        <v>163</v>
      </c>
      <c r="E67" s="301" t="s">
        <v>166</v>
      </c>
      <c r="F67" s="301" t="s">
        <v>192</v>
      </c>
      <c r="G67" s="301" t="s">
        <v>167</v>
      </c>
      <c r="H67" s="301" t="s">
        <v>164</v>
      </c>
      <c r="I67" s="301" t="s">
        <v>156</v>
      </c>
      <c r="J67" s="66"/>
      <c r="K67" s="66"/>
    </row>
    <row r="68" spans="1:16" s="130" customFormat="1" ht="114.95" customHeight="1" x14ac:dyDescent="0.2">
      <c r="B68" s="347"/>
      <c r="C68" s="301"/>
      <c r="D68" s="301"/>
      <c r="E68" s="301"/>
      <c r="F68" s="301"/>
      <c r="G68" s="301"/>
      <c r="H68" s="301"/>
      <c r="I68" s="301"/>
      <c r="J68" s="66"/>
      <c r="K68" s="66"/>
    </row>
    <row r="69" spans="1:16" s="130" customFormat="1" ht="54" customHeight="1" x14ac:dyDescent="0.2">
      <c r="B69" s="347"/>
      <c r="C69" s="301"/>
      <c r="D69" s="301"/>
      <c r="E69" s="301"/>
      <c r="F69" s="301"/>
      <c r="G69" s="301"/>
      <c r="H69" s="301"/>
      <c r="I69" s="301"/>
      <c r="J69" s="66"/>
      <c r="K69" s="66"/>
    </row>
    <row r="70" spans="1:16" s="130" customFormat="1" ht="114.95" customHeight="1" x14ac:dyDescent="0.2">
      <c r="B70" s="347"/>
      <c r="C70" s="301"/>
      <c r="D70" s="301"/>
      <c r="E70" s="301"/>
      <c r="F70" s="301"/>
      <c r="G70" s="301"/>
      <c r="H70" s="301"/>
      <c r="I70" s="301"/>
      <c r="J70" s="66"/>
      <c r="K70" s="66"/>
    </row>
    <row r="71" spans="1:16" s="130" customFormat="1" ht="102" customHeight="1" x14ac:dyDescent="0.2">
      <c r="B71" s="162" t="s">
        <v>178</v>
      </c>
      <c r="C71" s="350" t="s">
        <v>162</v>
      </c>
      <c r="D71" s="350"/>
      <c r="E71" s="350"/>
      <c r="F71" s="350"/>
      <c r="G71" s="350"/>
      <c r="H71" s="350"/>
      <c r="I71" s="165">
        <v>1</v>
      </c>
      <c r="J71" s="66"/>
      <c r="K71" s="66"/>
    </row>
    <row r="72" spans="1:16" s="130" customFormat="1" ht="15.75" x14ac:dyDescent="0.2">
      <c r="B72" s="67"/>
      <c r="C72" s="151"/>
      <c r="D72" s="151"/>
      <c r="E72" s="151"/>
      <c r="F72" s="160"/>
      <c r="G72" s="161"/>
      <c r="I72" s="66"/>
      <c r="J72" s="66"/>
      <c r="K72" s="66"/>
    </row>
    <row r="73" spans="1:16" s="109" customFormat="1" ht="33.75" customHeight="1" x14ac:dyDescent="0.2">
      <c r="A73" s="107"/>
      <c r="B73" s="210" t="s">
        <v>168</v>
      </c>
      <c r="C73" s="210"/>
      <c r="D73" s="210"/>
      <c r="E73" s="210"/>
      <c r="F73" s="210"/>
      <c r="G73" s="210"/>
      <c r="H73" s="71"/>
      <c r="I73" s="374" t="s">
        <v>169</v>
      </c>
      <c r="J73" s="374"/>
      <c r="K73" s="374"/>
      <c r="L73" s="374"/>
      <c r="M73" s="374"/>
      <c r="N73" s="71"/>
      <c r="P73" s="107"/>
    </row>
    <row r="74" spans="1:16" s="109" customFormat="1" ht="78" customHeight="1" x14ac:dyDescent="0.2">
      <c r="A74" s="107"/>
      <c r="B74" s="382" t="s">
        <v>54</v>
      </c>
      <c r="C74" s="383"/>
      <c r="D74" s="383"/>
      <c r="E74" s="383"/>
      <c r="F74" s="383"/>
      <c r="G74" s="349" t="s">
        <v>55</v>
      </c>
      <c r="H74" s="71"/>
      <c r="I74" s="382" t="s">
        <v>54</v>
      </c>
      <c r="J74" s="384" t="s">
        <v>56</v>
      </c>
      <c r="K74" s="384"/>
      <c r="L74" s="384"/>
      <c r="M74" s="382" t="s">
        <v>57</v>
      </c>
      <c r="N74" s="71"/>
      <c r="P74" s="107"/>
    </row>
    <row r="75" spans="1:16" s="109" customFormat="1" ht="33.75" customHeight="1" x14ac:dyDescent="0.2">
      <c r="A75" s="107"/>
      <c r="B75" s="382"/>
      <c r="C75" s="383"/>
      <c r="D75" s="383"/>
      <c r="E75" s="383"/>
      <c r="F75" s="383"/>
      <c r="G75" s="349"/>
      <c r="H75" s="71"/>
      <c r="I75" s="382"/>
      <c r="J75" s="384"/>
      <c r="K75" s="384"/>
      <c r="L75" s="384"/>
      <c r="M75" s="382"/>
      <c r="N75" s="71"/>
      <c r="P75" s="107"/>
    </row>
    <row r="76" spans="1:16" s="109" customFormat="1" ht="33.75" customHeight="1" x14ac:dyDescent="0.2">
      <c r="A76" s="107"/>
      <c r="B76" s="382"/>
      <c r="C76" s="383"/>
      <c r="D76" s="383"/>
      <c r="E76" s="383"/>
      <c r="F76" s="383"/>
      <c r="G76" s="349"/>
      <c r="H76" s="71"/>
      <c r="I76" s="382"/>
      <c r="J76" s="384"/>
      <c r="K76" s="384"/>
      <c r="L76" s="384"/>
      <c r="M76" s="382"/>
      <c r="N76" s="71"/>
      <c r="P76" s="107"/>
    </row>
    <row r="77" spans="1:16" s="109" customFormat="1" ht="33.75" customHeight="1" x14ac:dyDescent="0.2">
      <c r="A77" s="107"/>
      <c r="B77" s="382"/>
      <c r="C77" s="383"/>
      <c r="D77" s="383"/>
      <c r="E77" s="383"/>
      <c r="F77" s="383"/>
      <c r="G77" s="349"/>
      <c r="H77" s="71"/>
      <c r="I77" s="382"/>
      <c r="J77" s="384"/>
      <c r="K77" s="384"/>
      <c r="L77" s="384"/>
      <c r="M77" s="382"/>
      <c r="N77" s="71"/>
      <c r="P77" s="107"/>
    </row>
    <row r="78" spans="1:16" s="109" customFormat="1" ht="33.75" customHeight="1" x14ac:dyDescent="0.2">
      <c r="A78" s="107"/>
      <c r="B78" s="382"/>
      <c r="C78" s="383"/>
      <c r="D78" s="383"/>
      <c r="E78" s="383"/>
      <c r="F78" s="383"/>
      <c r="G78" s="349"/>
      <c r="H78" s="71"/>
      <c r="I78" s="382"/>
      <c r="J78" s="384"/>
      <c r="K78" s="384"/>
      <c r="L78" s="384"/>
      <c r="M78" s="382"/>
      <c r="N78" s="71"/>
      <c r="P78" s="107"/>
    </row>
    <row r="79" spans="1:16" s="109" customFormat="1" ht="33.75" customHeight="1" x14ac:dyDescent="0.2">
      <c r="A79" s="107"/>
      <c r="B79" s="382"/>
      <c r="C79" s="383"/>
      <c r="D79" s="383"/>
      <c r="E79" s="383"/>
      <c r="F79" s="383"/>
      <c r="G79" s="349"/>
      <c r="H79" s="71"/>
      <c r="I79" s="382"/>
      <c r="J79" s="384"/>
      <c r="K79" s="384"/>
      <c r="L79" s="384"/>
      <c r="M79" s="382"/>
      <c r="N79" s="71"/>
      <c r="P79" s="107"/>
    </row>
    <row r="80" spans="1:16" s="109" customFormat="1" ht="33.75" customHeight="1" x14ac:dyDescent="0.2">
      <c r="A80" s="107"/>
      <c r="B80" s="382"/>
      <c r="C80" s="383"/>
      <c r="D80" s="383"/>
      <c r="E80" s="383"/>
      <c r="F80" s="383"/>
      <c r="G80" s="349"/>
      <c r="H80" s="71"/>
      <c r="I80" s="382"/>
      <c r="J80" s="384"/>
      <c r="K80" s="384"/>
      <c r="L80" s="384"/>
      <c r="M80" s="382"/>
      <c r="N80" s="71"/>
      <c r="P80" s="107"/>
    </row>
    <row r="81" spans="1:16" s="109" customFormat="1" ht="87.95" customHeight="1" x14ac:dyDescent="0.2">
      <c r="A81" s="107"/>
      <c r="B81" s="165" t="s">
        <v>178</v>
      </c>
      <c r="C81" s="373" t="s">
        <v>162</v>
      </c>
      <c r="D81" s="373"/>
      <c r="E81" s="373"/>
      <c r="F81" s="373"/>
      <c r="G81" s="165">
        <v>20</v>
      </c>
      <c r="H81" s="71"/>
      <c r="I81" s="162" t="s">
        <v>178</v>
      </c>
      <c r="J81" s="350" t="s">
        <v>193</v>
      </c>
      <c r="K81" s="350"/>
      <c r="L81" s="350"/>
      <c r="M81" s="162">
        <v>1</v>
      </c>
      <c r="N81" s="71"/>
      <c r="P81" s="107"/>
    </row>
    <row r="82" spans="1:16" s="109" customFormat="1" ht="15.75" x14ac:dyDescent="0.2">
      <c r="A82" s="107"/>
      <c r="B82" s="71"/>
      <c r="C82" s="71"/>
      <c r="D82" s="71"/>
      <c r="E82" s="71"/>
      <c r="F82" s="71"/>
      <c r="G82" s="71"/>
      <c r="H82" s="71"/>
      <c r="I82" s="71"/>
      <c r="J82" s="71"/>
      <c r="K82" s="71"/>
      <c r="L82" s="71"/>
      <c r="M82" s="71"/>
      <c r="N82" s="71"/>
      <c r="P82" s="107"/>
    </row>
    <row r="83" spans="1:16" s="109" customFormat="1" ht="48" customHeight="1" x14ac:dyDescent="0.2">
      <c r="A83" s="107"/>
      <c r="B83" s="210" t="s">
        <v>170</v>
      </c>
      <c r="C83" s="210"/>
      <c r="D83" s="210"/>
      <c r="E83" s="210"/>
      <c r="F83" s="210"/>
      <c r="G83" s="210"/>
      <c r="H83" s="71"/>
      <c r="I83" s="374" t="s">
        <v>173</v>
      </c>
      <c r="J83" s="374"/>
      <c r="K83" s="374"/>
      <c r="L83" s="374"/>
      <c r="M83" s="374"/>
      <c r="N83" s="88"/>
      <c r="O83" s="107"/>
    </row>
    <row r="84" spans="1:16" s="109" customFormat="1" ht="56.1" customHeight="1" x14ac:dyDescent="0.2">
      <c r="A84" s="107"/>
      <c r="B84" s="382" t="s">
        <v>54</v>
      </c>
      <c r="C84" s="385" t="s">
        <v>171</v>
      </c>
      <c r="D84" s="385"/>
      <c r="E84" s="385"/>
      <c r="F84" s="385"/>
      <c r="G84" s="349" t="s">
        <v>172</v>
      </c>
      <c r="H84" s="71"/>
      <c r="I84" s="382" t="s">
        <v>54</v>
      </c>
      <c r="J84" s="384" t="s">
        <v>174</v>
      </c>
      <c r="K84" s="384"/>
      <c r="L84" s="384"/>
      <c r="M84" s="382" t="s">
        <v>175</v>
      </c>
      <c r="N84" s="108"/>
      <c r="O84" s="107"/>
    </row>
    <row r="85" spans="1:16" s="109" customFormat="1" ht="44.1" customHeight="1" x14ac:dyDescent="0.2">
      <c r="A85" s="107"/>
      <c r="B85" s="382"/>
      <c r="C85" s="385"/>
      <c r="D85" s="385"/>
      <c r="E85" s="385"/>
      <c r="F85" s="385"/>
      <c r="G85" s="349"/>
      <c r="H85" s="71"/>
      <c r="I85" s="382"/>
      <c r="J85" s="384"/>
      <c r="K85" s="384"/>
      <c r="L85" s="384"/>
      <c r="M85" s="382"/>
      <c r="N85" s="108"/>
      <c r="O85" s="107"/>
    </row>
    <row r="86" spans="1:16" s="109" customFormat="1" ht="54.95" customHeight="1" x14ac:dyDescent="0.2">
      <c r="A86" s="107"/>
      <c r="B86" s="382"/>
      <c r="C86" s="385"/>
      <c r="D86" s="385"/>
      <c r="E86" s="385"/>
      <c r="F86" s="385"/>
      <c r="G86" s="349"/>
      <c r="H86" s="71"/>
      <c r="I86" s="382"/>
      <c r="J86" s="384"/>
      <c r="K86" s="384"/>
      <c r="L86" s="384"/>
      <c r="M86" s="382"/>
      <c r="N86" s="108"/>
      <c r="O86" s="107"/>
    </row>
    <row r="87" spans="1:16" s="109" customFormat="1" ht="41.1" customHeight="1" x14ac:dyDescent="0.2">
      <c r="A87" s="107"/>
      <c r="B87" s="382" t="s">
        <v>178</v>
      </c>
      <c r="C87" s="373" t="s">
        <v>193</v>
      </c>
      <c r="D87" s="373"/>
      <c r="E87" s="373"/>
      <c r="F87" s="373"/>
      <c r="G87" s="382">
        <v>0.25</v>
      </c>
      <c r="H87" s="71"/>
      <c r="I87" s="349" t="s">
        <v>178</v>
      </c>
      <c r="J87" s="350" t="s">
        <v>193</v>
      </c>
      <c r="K87" s="350"/>
      <c r="L87" s="350"/>
      <c r="M87" s="349">
        <v>0.25</v>
      </c>
      <c r="N87" s="108"/>
      <c r="O87" s="107"/>
    </row>
    <row r="88" spans="1:16" s="109" customFormat="1" ht="15.75" x14ac:dyDescent="0.2">
      <c r="A88" s="107"/>
      <c r="B88" s="382"/>
      <c r="C88" s="373"/>
      <c r="D88" s="373"/>
      <c r="E88" s="373"/>
      <c r="F88" s="373"/>
      <c r="G88" s="382"/>
      <c r="H88" s="71"/>
      <c r="I88" s="349"/>
      <c r="J88" s="350"/>
      <c r="K88" s="350"/>
      <c r="L88" s="350"/>
      <c r="M88" s="349"/>
      <c r="N88" s="108"/>
      <c r="O88" s="107"/>
    </row>
    <row r="89" spans="1:16" s="109" customFormat="1" ht="15.75" x14ac:dyDescent="0.2">
      <c r="A89" s="107"/>
      <c r="B89" s="382"/>
      <c r="C89" s="373"/>
      <c r="D89" s="373"/>
      <c r="E89" s="373"/>
      <c r="F89" s="373"/>
      <c r="G89" s="382"/>
      <c r="H89" s="71"/>
      <c r="I89" s="349"/>
      <c r="J89" s="350"/>
      <c r="K89" s="350"/>
      <c r="L89" s="350"/>
      <c r="M89" s="349"/>
      <c r="N89" s="108"/>
      <c r="O89" s="107"/>
    </row>
    <row r="90" spans="1:16" s="109" customFormat="1" ht="15.75" x14ac:dyDescent="0.2">
      <c r="A90" s="107"/>
      <c r="B90" s="71"/>
      <c r="C90" s="111"/>
      <c r="D90" s="107"/>
      <c r="E90" s="107"/>
      <c r="F90" s="107"/>
      <c r="G90" s="107"/>
      <c r="H90" s="107"/>
      <c r="I90" s="107"/>
      <c r="J90" s="107"/>
      <c r="K90" s="108"/>
      <c r="L90" s="108"/>
      <c r="M90" s="108"/>
      <c r="N90" s="108"/>
      <c r="O90" s="107"/>
    </row>
    <row r="91" spans="1:16" s="109" customFormat="1" ht="87" customHeight="1" x14ac:dyDescent="0.2">
      <c r="A91" s="107"/>
      <c r="B91" s="351" t="s">
        <v>54</v>
      </c>
      <c r="C91" s="369" t="s">
        <v>62</v>
      </c>
      <c r="D91" s="369"/>
      <c r="E91" s="369"/>
      <c r="F91" s="369"/>
      <c r="G91" s="351" t="s">
        <v>61</v>
      </c>
      <c r="I91" s="351" t="s">
        <v>54</v>
      </c>
      <c r="J91" s="369" t="s">
        <v>176</v>
      </c>
      <c r="K91" s="369"/>
      <c r="L91" s="369"/>
      <c r="M91" s="351" t="s">
        <v>61</v>
      </c>
      <c r="O91" s="107"/>
    </row>
    <row r="92" spans="1:16" s="109" customFormat="1" ht="12" customHeight="1" x14ac:dyDescent="0.2">
      <c r="A92" s="107"/>
      <c r="B92" s="351"/>
      <c r="C92" s="369"/>
      <c r="D92" s="369"/>
      <c r="E92" s="369"/>
      <c r="F92" s="369"/>
      <c r="G92" s="351"/>
      <c r="I92" s="351"/>
      <c r="J92" s="369"/>
      <c r="K92" s="369"/>
      <c r="L92" s="369"/>
      <c r="M92" s="351"/>
      <c r="O92" s="107"/>
    </row>
    <row r="93" spans="1:16" s="109" customFormat="1" ht="12" customHeight="1" x14ac:dyDescent="0.2">
      <c r="A93" s="107"/>
      <c r="B93" s="351"/>
      <c r="C93" s="369"/>
      <c r="D93" s="369"/>
      <c r="E93" s="369"/>
      <c r="F93" s="369"/>
      <c r="G93" s="351"/>
      <c r="I93" s="351"/>
      <c r="J93" s="369"/>
      <c r="K93" s="369"/>
      <c r="L93" s="369"/>
      <c r="M93" s="351"/>
      <c r="O93" s="107"/>
    </row>
    <row r="94" spans="1:16" s="109" customFormat="1" ht="12" customHeight="1" x14ac:dyDescent="0.2">
      <c r="A94" s="107"/>
      <c r="B94" s="351"/>
      <c r="C94" s="369"/>
      <c r="D94" s="369"/>
      <c r="E94" s="369"/>
      <c r="F94" s="369"/>
      <c r="G94" s="351"/>
      <c r="I94" s="351"/>
      <c r="J94" s="369"/>
      <c r="K94" s="369"/>
      <c r="L94" s="369"/>
      <c r="M94" s="351"/>
      <c r="O94" s="107"/>
    </row>
    <row r="95" spans="1:16" s="109" customFormat="1" ht="12" customHeight="1" x14ac:dyDescent="0.2">
      <c r="A95" s="107"/>
      <c r="B95" s="351" t="s">
        <v>178</v>
      </c>
      <c r="C95" s="370" t="s">
        <v>65</v>
      </c>
      <c r="D95" s="370"/>
      <c r="E95" s="370"/>
      <c r="F95" s="370"/>
      <c r="G95" s="351" t="s">
        <v>64</v>
      </c>
      <c r="I95" s="351" t="s">
        <v>178</v>
      </c>
      <c r="J95" s="371" t="s">
        <v>65</v>
      </c>
      <c r="K95" s="371"/>
      <c r="L95" s="371"/>
      <c r="M95" s="351" t="s">
        <v>64</v>
      </c>
      <c r="O95" s="107"/>
    </row>
    <row r="96" spans="1:16" s="109" customFormat="1" ht="12" customHeight="1" x14ac:dyDescent="0.2">
      <c r="A96" s="107"/>
      <c r="B96" s="351"/>
      <c r="C96" s="370"/>
      <c r="D96" s="370"/>
      <c r="E96" s="370"/>
      <c r="F96" s="370"/>
      <c r="G96" s="351"/>
      <c r="I96" s="351"/>
      <c r="J96" s="371"/>
      <c r="K96" s="371"/>
      <c r="L96" s="371"/>
      <c r="M96" s="351"/>
      <c r="O96" s="107"/>
    </row>
    <row r="97" spans="1:16" s="109" customFormat="1" ht="84.95" customHeight="1" x14ac:dyDescent="0.2">
      <c r="A97" s="107"/>
      <c r="B97" s="351"/>
      <c r="C97" s="370"/>
      <c r="D97" s="370"/>
      <c r="E97" s="370"/>
      <c r="F97" s="370"/>
      <c r="G97" s="351"/>
      <c r="I97" s="351"/>
      <c r="J97" s="371"/>
      <c r="K97" s="371"/>
      <c r="L97" s="371"/>
      <c r="M97" s="351"/>
      <c r="O97" s="107"/>
    </row>
    <row r="98" spans="1:16" s="109" customFormat="1" x14ac:dyDescent="0.2">
      <c r="A98" s="107"/>
      <c r="B98" s="107"/>
      <c r="C98" s="107"/>
      <c r="D98" s="107"/>
      <c r="E98" s="107"/>
      <c r="F98" s="107"/>
      <c r="G98" s="107"/>
      <c r="H98" s="107"/>
      <c r="I98" s="107"/>
      <c r="J98" s="107"/>
      <c r="K98" s="107"/>
      <c r="L98" s="108"/>
      <c r="M98" s="108"/>
      <c r="N98" s="108"/>
      <c r="P98" s="107"/>
    </row>
    <row r="99" spans="1:16" s="109" customFormat="1" ht="65.25" customHeight="1" x14ac:dyDescent="0.2">
      <c r="A99" s="107"/>
      <c r="B99" s="86" t="s">
        <v>66</v>
      </c>
      <c r="C99" s="167">
        <f>K44+K50+K55+K60+I71+G81+M81+G87+M87</f>
        <v>32.5</v>
      </c>
      <c r="D99" s="107"/>
      <c r="E99" s="107"/>
      <c r="F99" s="107"/>
      <c r="G99" s="107"/>
      <c r="H99" s="107"/>
      <c r="I99" s="107"/>
      <c r="J99" s="107"/>
      <c r="K99" s="107"/>
      <c r="L99" s="108"/>
      <c r="M99" s="108"/>
      <c r="N99" s="108"/>
      <c r="P99" s="107"/>
    </row>
    <row r="100" spans="1:16" s="109" customFormat="1" x14ac:dyDescent="0.2">
      <c r="A100" s="107"/>
      <c r="D100" s="107"/>
      <c r="E100" s="107"/>
      <c r="F100" s="107"/>
      <c r="G100" s="107"/>
      <c r="H100" s="107"/>
      <c r="I100" s="107"/>
      <c r="J100" s="107"/>
      <c r="K100" s="107"/>
      <c r="L100" s="108"/>
      <c r="M100" s="108"/>
      <c r="N100" s="108"/>
      <c r="P100" s="107"/>
    </row>
  </sheetData>
  <mergeCells count="129">
    <mergeCell ref="B87:B89"/>
    <mergeCell ref="C87:F89"/>
    <mergeCell ref="G87:G89"/>
    <mergeCell ref="I87:I89"/>
    <mergeCell ref="J87:L89"/>
    <mergeCell ref="M87:M89"/>
    <mergeCell ref="I60:I63"/>
    <mergeCell ref="J60:J63"/>
    <mergeCell ref="B74:B80"/>
    <mergeCell ref="C74:F80"/>
    <mergeCell ref="G74:G80"/>
    <mergeCell ref="I74:I80"/>
    <mergeCell ref="J74:L80"/>
    <mergeCell ref="M74:M80"/>
    <mergeCell ref="B83:G83"/>
    <mergeCell ref="I83:M83"/>
    <mergeCell ref="B84:B86"/>
    <mergeCell ref="C84:F86"/>
    <mergeCell ref="G84:G86"/>
    <mergeCell ref="I84:I86"/>
    <mergeCell ref="J84:L86"/>
    <mergeCell ref="M84:M86"/>
    <mergeCell ref="B65:I65"/>
    <mergeCell ref="C66:I66"/>
    <mergeCell ref="B66:B70"/>
    <mergeCell ref="C67:C70"/>
    <mergeCell ref="D67:D70"/>
    <mergeCell ref="E67:E70"/>
    <mergeCell ref="F67:F70"/>
    <mergeCell ref="G67:G70"/>
    <mergeCell ref="H67:H70"/>
    <mergeCell ref="G50:G53"/>
    <mergeCell ref="B54:B58"/>
    <mergeCell ref="B59:B63"/>
    <mergeCell ref="C60:C63"/>
    <mergeCell ref="D60:D63"/>
    <mergeCell ref="E60:E63"/>
    <mergeCell ref="G60:G63"/>
    <mergeCell ref="E50:E53"/>
    <mergeCell ref="K44:K63"/>
    <mergeCell ref="J41:J43"/>
    <mergeCell ref="K41:K43"/>
    <mergeCell ref="I44:I48"/>
    <mergeCell ref="J44:J48"/>
    <mergeCell ref="B32:E32"/>
    <mergeCell ref="B33:B34"/>
    <mergeCell ref="C35:E37"/>
    <mergeCell ref="L41:L42"/>
    <mergeCell ref="I40:K40"/>
    <mergeCell ref="G41:G42"/>
    <mergeCell ref="B39:K39"/>
    <mergeCell ref="I50:I53"/>
    <mergeCell ref="J50:J53"/>
    <mergeCell ref="I55:I58"/>
    <mergeCell ref="J55:J58"/>
    <mergeCell ref="M13:M15"/>
    <mergeCell ref="B73:G73"/>
    <mergeCell ref="C81:F81"/>
    <mergeCell ref="J81:L81"/>
    <mergeCell ref="I73:M73"/>
    <mergeCell ref="B7:N7"/>
    <mergeCell ref="B20:H20"/>
    <mergeCell ref="B31:L31"/>
    <mergeCell ref="C33:C34"/>
    <mergeCell ref="B21:B23"/>
    <mergeCell ref="C21:C23"/>
    <mergeCell ref="D21:E23"/>
    <mergeCell ref="F21:G23"/>
    <mergeCell ref="H21:H23"/>
    <mergeCell ref="D24:E24"/>
    <mergeCell ref="F24:G24"/>
    <mergeCell ref="N13:N15"/>
    <mergeCell ref="B13:B15"/>
    <mergeCell ref="K13:L13"/>
    <mergeCell ref="C71:H71"/>
    <mergeCell ref="I67:I70"/>
    <mergeCell ref="K8:L12"/>
    <mergeCell ref="L43:L47"/>
    <mergeCell ref="I41:I43"/>
    <mergeCell ref="M95:M97"/>
    <mergeCell ref="B91:B94"/>
    <mergeCell ref="G91:G94"/>
    <mergeCell ref="I91:I94"/>
    <mergeCell ref="M91:M94"/>
    <mergeCell ref="B95:B97"/>
    <mergeCell ref="G95:G97"/>
    <mergeCell ref="I95:I97"/>
    <mergeCell ref="C91:F94"/>
    <mergeCell ref="C95:F97"/>
    <mergeCell ref="J95:L97"/>
    <mergeCell ref="J91:L94"/>
    <mergeCell ref="D15:E15"/>
    <mergeCell ref="B49:B53"/>
    <mergeCell ref="C50:C53"/>
    <mergeCell ref="I8:I12"/>
    <mergeCell ref="D50:D53"/>
    <mergeCell ref="C55:C58"/>
    <mergeCell ref="D55:D58"/>
    <mergeCell ref="E55:E58"/>
    <mergeCell ref="G55:G58"/>
    <mergeCell ref="B8:B12"/>
    <mergeCell ref="C8:C12"/>
    <mergeCell ref="F8:F12"/>
    <mergeCell ref="G8:G12"/>
    <mergeCell ref="H8:H12"/>
    <mergeCell ref="B4:N4"/>
    <mergeCell ref="B2:N2"/>
    <mergeCell ref="B41:B42"/>
    <mergeCell ref="C41:C42"/>
    <mergeCell ref="D41:D42"/>
    <mergeCell ref="G43:G48"/>
    <mergeCell ref="B43:B48"/>
    <mergeCell ref="C44:C48"/>
    <mergeCell ref="D44:D48"/>
    <mergeCell ref="E44:E48"/>
    <mergeCell ref="A5:N5"/>
    <mergeCell ref="B6:N6"/>
    <mergeCell ref="M8:M12"/>
    <mergeCell ref="K15:L15"/>
    <mergeCell ref="D8:E12"/>
    <mergeCell ref="J8:J12"/>
    <mergeCell ref="B40:G40"/>
    <mergeCell ref="B27:I27"/>
    <mergeCell ref="N8:N12"/>
    <mergeCell ref="C13:C15"/>
    <mergeCell ref="D14:E14"/>
    <mergeCell ref="K14:L14"/>
    <mergeCell ref="J13:J15"/>
    <mergeCell ref="D13:E13"/>
  </mergeCells>
  <pageMargins left="0.11811023622047245" right="0.19685039370078741" top="0.15748031496062992" bottom="0" header="0" footer="0"/>
  <pageSetup paperSize="281" scale="30"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18"/>
  <sheetViews>
    <sheetView workbookViewId="0">
      <selection activeCell="O84" sqref="O84"/>
    </sheetView>
  </sheetViews>
  <sheetFormatPr baseColWidth="10" defaultColWidth="11.42578125" defaultRowHeight="15" x14ac:dyDescent="0.2"/>
  <cols>
    <col min="1" max="1" width="6" style="107" customWidth="1"/>
    <col min="2" max="2" width="25.140625" style="107" customWidth="1"/>
    <col min="3" max="5" width="35.42578125" style="107" customWidth="1"/>
    <col min="6" max="6" width="53" style="107" customWidth="1"/>
    <col min="7" max="7" width="22.42578125" style="107" customWidth="1"/>
    <col min="8" max="8" width="20.85546875" style="107" customWidth="1"/>
    <col min="9" max="9" width="32" style="107" customWidth="1"/>
    <col min="10" max="10" width="36.7109375" style="107" customWidth="1"/>
    <col min="11" max="11" width="30.7109375" style="107" customWidth="1"/>
    <col min="12" max="12" width="45.42578125" style="108" customWidth="1"/>
    <col min="13" max="13" width="52.140625" style="108" customWidth="1"/>
    <col min="14" max="14" width="53" style="108" customWidth="1"/>
    <col min="15" max="15" width="27.140625" style="109" customWidth="1"/>
    <col min="16" max="16" width="16.85546875" style="107" customWidth="1"/>
    <col min="17" max="16384" width="11.42578125" style="107"/>
  </cols>
  <sheetData>
    <row r="1" spans="1:16" ht="15.75" x14ac:dyDescent="0.25">
      <c r="A1" s="106"/>
      <c r="B1" s="106"/>
      <c r="C1" s="106"/>
      <c r="D1" s="106"/>
      <c r="E1" s="106"/>
      <c r="F1" s="106"/>
      <c r="G1" s="106"/>
      <c r="H1" s="106"/>
      <c r="I1" s="106"/>
    </row>
    <row r="2" spans="1:16" ht="21.75" customHeight="1" x14ac:dyDescent="0.2">
      <c r="B2" s="505" t="s">
        <v>69</v>
      </c>
      <c r="C2" s="508"/>
      <c r="D2" s="508"/>
      <c r="E2" s="508"/>
      <c r="F2" s="508"/>
      <c r="G2" s="508"/>
      <c r="H2" s="508"/>
      <c r="I2" s="508"/>
      <c r="J2" s="508"/>
      <c r="K2" s="508"/>
      <c r="L2" s="508"/>
      <c r="M2" s="508"/>
      <c r="N2" s="506"/>
      <c r="O2" s="55"/>
      <c r="P2" s="55"/>
    </row>
    <row r="3" spans="1:16" ht="15.75" x14ac:dyDescent="0.25">
      <c r="A3" s="106"/>
      <c r="B3" s="106"/>
      <c r="C3" s="106"/>
      <c r="D3" s="106"/>
      <c r="E3" s="106"/>
      <c r="F3" s="106"/>
      <c r="G3" s="106"/>
      <c r="H3" s="106"/>
      <c r="I3" s="106"/>
    </row>
    <row r="4" spans="1:16" ht="53.1" customHeight="1" x14ac:dyDescent="0.2">
      <c r="B4" s="505" t="s">
        <v>70</v>
      </c>
      <c r="C4" s="508"/>
      <c r="D4" s="508"/>
      <c r="E4" s="508"/>
      <c r="F4" s="508"/>
      <c r="G4" s="508"/>
      <c r="H4" s="508"/>
      <c r="I4" s="508"/>
      <c r="J4" s="508"/>
      <c r="K4" s="508"/>
      <c r="L4" s="508"/>
      <c r="M4" s="508"/>
      <c r="N4" s="506"/>
      <c r="O4" s="55"/>
      <c r="P4" s="55"/>
    </row>
    <row r="5" spans="1:16" ht="15.75" x14ac:dyDescent="0.2">
      <c r="A5" s="215"/>
      <c r="B5" s="215"/>
      <c r="C5" s="215"/>
      <c r="D5" s="215"/>
      <c r="E5" s="215"/>
      <c r="F5" s="215"/>
      <c r="G5" s="215"/>
      <c r="H5" s="215"/>
      <c r="I5" s="215"/>
      <c r="J5" s="215"/>
      <c r="K5" s="215"/>
      <c r="L5" s="215"/>
      <c r="M5" s="215"/>
      <c r="N5" s="215"/>
      <c r="O5" s="110"/>
    </row>
    <row r="6" spans="1:16" s="112" customFormat="1" ht="39.75" customHeight="1" x14ac:dyDescent="0.2">
      <c r="A6" s="111"/>
      <c r="B6" s="505" t="s">
        <v>71</v>
      </c>
      <c r="C6" s="508"/>
      <c r="D6" s="508"/>
      <c r="E6" s="508"/>
      <c r="F6" s="508"/>
      <c r="G6" s="508"/>
      <c r="H6" s="508"/>
      <c r="I6" s="508"/>
      <c r="J6" s="508"/>
      <c r="K6" s="508"/>
      <c r="L6" s="508"/>
      <c r="M6" s="508"/>
      <c r="N6" s="508"/>
    </row>
    <row r="7" spans="1:16" s="112" customFormat="1" ht="30" customHeight="1" x14ac:dyDescent="0.2">
      <c r="B7" s="352" t="s">
        <v>3</v>
      </c>
      <c r="C7" s="352" t="s">
        <v>4</v>
      </c>
      <c r="D7" s="498" t="s">
        <v>72</v>
      </c>
      <c r="E7" s="498"/>
      <c r="F7" s="352" t="s">
        <v>6</v>
      </c>
      <c r="G7" s="352" t="s">
        <v>7</v>
      </c>
      <c r="H7" s="352" t="s">
        <v>8</v>
      </c>
      <c r="I7" s="352" t="s">
        <v>9</v>
      </c>
      <c r="J7" s="495" t="s">
        <v>73</v>
      </c>
      <c r="K7" s="498" t="s">
        <v>11</v>
      </c>
      <c r="L7" s="498"/>
      <c r="M7" s="352" t="s">
        <v>12</v>
      </c>
      <c r="N7" s="352" t="s">
        <v>74</v>
      </c>
    </row>
    <row r="8" spans="1:16" s="112" customFormat="1" ht="30" customHeight="1" x14ac:dyDescent="0.2">
      <c r="B8" s="352"/>
      <c r="C8" s="352"/>
      <c r="D8" s="498"/>
      <c r="E8" s="498"/>
      <c r="F8" s="352"/>
      <c r="G8" s="352"/>
      <c r="H8" s="352"/>
      <c r="I8" s="352"/>
      <c r="J8" s="496"/>
      <c r="K8" s="498"/>
      <c r="L8" s="498"/>
      <c r="M8" s="352"/>
      <c r="N8" s="352"/>
    </row>
    <row r="9" spans="1:16" s="112" customFormat="1" ht="30" customHeight="1" x14ac:dyDescent="0.2">
      <c r="B9" s="352"/>
      <c r="C9" s="352"/>
      <c r="D9" s="498"/>
      <c r="E9" s="498"/>
      <c r="F9" s="352"/>
      <c r="G9" s="352"/>
      <c r="H9" s="352"/>
      <c r="I9" s="352"/>
      <c r="J9" s="496"/>
      <c r="K9" s="498"/>
      <c r="L9" s="498"/>
      <c r="M9" s="352"/>
      <c r="N9" s="352"/>
    </row>
    <row r="10" spans="1:16" s="112" customFormat="1" ht="30" customHeight="1" x14ac:dyDescent="0.2">
      <c r="B10" s="352"/>
      <c r="C10" s="352"/>
      <c r="D10" s="498"/>
      <c r="E10" s="498"/>
      <c r="F10" s="352"/>
      <c r="G10" s="352"/>
      <c r="H10" s="352"/>
      <c r="I10" s="352"/>
      <c r="J10" s="496"/>
      <c r="K10" s="498"/>
      <c r="L10" s="498"/>
      <c r="M10" s="352"/>
      <c r="N10" s="352"/>
    </row>
    <row r="11" spans="1:16" s="112" customFormat="1" ht="30" customHeight="1" x14ac:dyDescent="0.2">
      <c r="B11" s="352"/>
      <c r="C11" s="352"/>
      <c r="D11" s="498"/>
      <c r="E11" s="498"/>
      <c r="F11" s="352"/>
      <c r="G11" s="352"/>
      <c r="H11" s="352"/>
      <c r="I11" s="352"/>
      <c r="J11" s="497"/>
      <c r="K11" s="498"/>
      <c r="L11" s="498"/>
      <c r="M11" s="352"/>
      <c r="N11" s="352"/>
    </row>
    <row r="12" spans="1:16" s="112" customFormat="1" ht="118.5" customHeight="1" x14ac:dyDescent="0.2">
      <c r="B12" s="351" t="s">
        <v>131</v>
      </c>
      <c r="C12" s="72"/>
      <c r="D12" s="505"/>
      <c r="E12" s="506"/>
      <c r="F12" s="113"/>
      <c r="G12" s="114"/>
      <c r="H12" s="115"/>
      <c r="I12" s="116"/>
      <c r="J12" s="363">
        <f>+I12+I13</f>
        <v>0</v>
      </c>
      <c r="K12" s="507"/>
      <c r="L12" s="507"/>
      <c r="M12" s="117"/>
      <c r="N12" s="358"/>
    </row>
    <row r="13" spans="1:16" s="112" customFormat="1" ht="132" customHeight="1" x14ac:dyDescent="0.2">
      <c r="B13" s="351"/>
      <c r="C13" s="86"/>
      <c r="D13" s="505"/>
      <c r="E13" s="506"/>
      <c r="F13" s="113"/>
      <c r="G13" s="114"/>
      <c r="H13" s="115"/>
      <c r="I13" s="116"/>
      <c r="J13" s="365"/>
      <c r="K13" s="507"/>
      <c r="L13" s="507"/>
      <c r="M13" s="117"/>
      <c r="N13" s="360"/>
    </row>
    <row r="14" spans="1:16" s="112" customFormat="1" ht="15.75" x14ac:dyDescent="0.2">
      <c r="B14" s="71"/>
      <c r="C14" s="118"/>
      <c r="D14" s="118"/>
      <c r="E14" s="118"/>
      <c r="F14" s="118"/>
      <c r="G14" s="118"/>
      <c r="H14" s="111"/>
      <c r="I14" s="119"/>
      <c r="J14" s="120"/>
      <c r="K14" s="120"/>
      <c r="L14" s="121"/>
      <c r="M14" s="122"/>
      <c r="N14" s="122"/>
    </row>
    <row r="15" spans="1:16" s="112" customFormat="1" ht="39.950000000000003" customHeight="1" x14ac:dyDescent="0.2">
      <c r="B15" s="123"/>
      <c r="C15" s="123"/>
      <c r="D15" s="123"/>
      <c r="E15" s="123"/>
      <c r="F15" s="93" t="s">
        <v>22</v>
      </c>
      <c r="G15" s="94" t="s">
        <v>23</v>
      </c>
      <c r="H15" s="123"/>
      <c r="I15" s="148" t="e">
        <f>AVERAGE(I12:I13)</f>
        <v>#DIV/0!</v>
      </c>
      <c r="J15" s="124"/>
      <c r="K15" s="125"/>
    </row>
    <row r="16" spans="1:16" s="112" customFormat="1" ht="37.5" customHeight="1" x14ac:dyDescent="0.2">
      <c r="B16" s="123"/>
      <c r="C16" s="123"/>
      <c r="D16" s="123"/>
      <c r="E16" s="123"/>
      <c r="F16" s="103">
        <v>116118354</v>
      </c>
      <c r="G16" s="104">
        <f>F16/SMMLV!D44</f>
        <v>81.572429926238144</v>
      </c>
      <c r="H16" s="123"/>
      <c r="I16" s="123"/>
      <c r="J16" s="126"/>
      <c r="K16" s="126"/>
      <c r="L16" s="123"/>
    </row>
    <row r="17" spans="2:14" s="112" customFormat="1" ht="16.5" thickBot="1" x14ac:dyDescent="0.25">
      <c r="B17" s="123"/>
      <c r="C17" s="123"/>
      <c r="D17" s="123"/>
      <c r="E17" s="123"/>
      <c r="F17" s="111"/>
      <c r="G17" s="127"/>
      <c r="H17" s="126"/>
      <c r="I17" s="123"/>
      <c r="J17" s="120"/>
      <c r="K17" s="120"/>
      <c r="L17" s="121"/>
      <c r="M17" s="122"/>
      <c r="N17" s="122"/>
    </row>
    <row r="18" spans="2:14" s="112" customFormat="1" ht="27" customHeight="1" thickBot="1" x14ac:dyDescent="0.25">
      <c r="B18" s="488" t="s">
        <v>26</v>
      </c>
      <c r="C18" s="489"/>
      <c r="D18" s="489"/>
      <c r="E18" s="489"/>
      <c r="F18" s="489"/>
      <c r="G18" s="489"/>
      <c r="H18" s="489"/>
      <c r="I18" s="490"/>
      <c r="J18" s="126"/>
      <c r="K18" s="125"/>
      <c r="L18" s="55"/>
      <c r="M18" s="55"/>
      <c r="N18" s="122"/>
    </row>
    <row r="19" spans="2:14" s="112" customFormat="1" ht="134.25" customHeight="1" x14ac:dyDescent="0.2">
      <c r="B19" s="95" t="s">
        <v>3</v>
      </c>
      <c r="C19" s="96" t="s">
        <v>4</v>
      </c>
      <c r="D19" s="96" t="s">
        <v>27</v>
      </c>
      <c r="E19" s="96" t="s">
        <v>28</v>
      </c>
      <c r="F19" s="96" t="s">
        <v>29</v>
      </c>
      <c r="G19" s="96" t="s">
        <v>30</v>
      </c>
      <c r="H19" s="96" t="s">
        <v>74</v>
      </c>
      <c r="I19" s="97" t="s">
        <v>32</v>
      </c>
    </row>
    <row r="20" spans="2:14" s="112" customFormat="1" ht="115.5" customHeight="1" x14ac:dyDescent="0.2">
      <c r="B20" s="491"/>
      <c r="C20" s="86"/>
      <c r="D20" s="86"/>
      <c r="E20" s="87"/>
      <c r="F20" s="86"/>
      <c r="G20" s="86"/>
      <c r="H20" s="492"/>
      <c r="I20" s="494"/>
    </row>
    <row r="21" spans="2:14" s="112" customFormat="1" ht="115.5" customHeight="1" thickBot="1" x14ac:dyDescent="0.25">
      <c r="B21" s="407"/>
      <c r="C21" s="98"/>
      <c r="D21" s="98"/>
      <c r="E21" s="99"/>
      <c r="F21" s="98"/>
      <c r="G21" s="98"/>
      <c r="H21" s="493"/>
      <c r="I21" s="414"/>
    </row>
    <row r="22" spans="2:14" s="112" customFormat="1" ht="38.25" customHeight="1" x14ac:dyDescent="0.2">
      <c r="B22" s="123"/>
      <c r="C22" s="123"/>
      <c r="F22" s="71"/>
      <c r="G22" s="71"/>
      <c r="H22" s="71"/>
      <c r="I22" s="128"/>
      <c r="J22" s="71"/>
      <c r="K22" s="71"/>
      <c r="L22" s="111"/>
      <c r="N22" s="71"/>
    </row>
    <row r="23" spans="2:14" s="112" customFormat="1" ht="38.25" hidden="1" customHeight="1" thickBot="1" x14ac:dyDescent="0.25">
      <c r="B23" s="499" t="s">
        <v>75</v>
      </c>
      <c r="C23" s="500"/>
      <c r="D23" s="500"/>
      <c r="E23" s="500"/>
      <c r="F23" s="500"/>
      <c r="G23" s="501"/>
      <c r="H23" s="71"/>
      <c r="I23" s="128"/>
      <c r="J23" s="71"/>
      <c r="K23" s="71"/>
      <c r="L23" s="111"/>
      <c r="N23" s="71"/>
    </row>
    <row r="24" spans="2:14" s="130" customFormat="1" ht="27" hidden="1" customHeight="1" x14ac:dyDescent="0.2">
      <c r="B24" s="502" t="s">
        <v>76</v>
      </c>
      <c r="C24" s="502" t="s">
        <v>77</v>
      </c>
      <c r="D24" s="502" t="s">
        <v>78</v>
      </c>
      <c r="E24" s="129" t="s">
        <v>79</v>
      </c>
      <c r="F24" s="129" t="s">
        <v>80</v>
      </c>
      <c r="G24" s="502" t="s">
        <v>81</v>
      </c>
    </row>
    <row r="25" spans="2:14" s="130" customFormat="1" ht="26.25" hidden="1" customHeight="1" thickBot="1" x14ac:dyDescent="0.25">
      <c r="B25" s="503"/>
      <c r="C25" s="503"/>
      <c r="D25" s="503"/>
      <c r="E25" s="70" t="s">
        <v>82</v>
      </c>
      <c r="F25" s="70" t="s">
        <v>82</v>
      </c>
      <c r="G25" s="504"/>
    </row>
    <row r="26" spans="2:14" s="130" customFormat="1" ht="78.75" hidden="1" customHeight="1" x14ac:dyDescent="0.2">
      <c r="B26" s="470" t="s">
        <v>83</v>
      </c>
      <c r="C26" s="73" t="s">
        <v>84</v>
      </c>
      <c r="D26" s="73" t="s">
        <v>85</v>
      </c>
      <c r="E26" s="73" t="s">
        <v>86</v>
      </c>
      <c r="F26" s="131" t="s">
        <v>87</v>
      </c>
      <c r="G26" s="486"/>
    </row>
    <row r="27" spans="2:14" s="130" customFormat="1" ht="49.5" hidden="1" customHeight="1" x14ac:dyDescent="0.2">
      <c r="B27" s="275"/>
      <c r="C27" s="350"/>
      <c r="D27" s="350"/>
      <c r="E27" s="350"/>
      <c r="F27" s="132">
        <v>1</v>
      </c>
      <c r="G27" s="487"/>
    </row>
    <row r="28" spans="2:14" s="130" customFormat="1" ht="49.5" hidden="1" customHeight="1" x14ac:dyDescent="0.2">
      <c r="B28" s="275"/>
      <c r="C28" s="350"/>
      <c r="D28" s="350"/>
      <c r="E28" s="350"/>
      <c r="F28" s="132">
        <v>2</v>
      </c>
      <c r="G28" s="487"/>
    </row>
    <row r="29" spans="2:14" s="130" customFormat="1" ht="49.5" hidden="1" customHeight="1" x14ac:dyDescent="0.2">
      <c r="B29" s="275"/>
      <c r="C29" s="350"/>
      <c r="D29" s="350"/>
      <c r="E29" s="350"/>
      <c r="F29" s="132">
        <v>3</v>
      </c>
      <c r="G29" s="487"/>
    </row>
    <row r="30" spans="2:14" s="130" customFormat="1" ht="49.5" hidden="1" customHeight="1" x14ac:dyDescent="0.2">
      <c r="B30" s="275"/>
      <c r="C30" s="350"/>
      <c r="D30" s="350"/>
      <c r="E30" s="350"/>
      <c r="F30" s="132">
        <v>4</v>
      </c>
      <c r="G30" s="487"/>
    </row>
    <row r="31" spans="2:14" s="130" customFormat="1" ht="49.5" hidden="1" customHeight="1" thickBot="1" x14ac:dyDescent="0.25">
      <c r="B31" s="474"/>
      <c r="C31" s="471"/>
      <c r="D31" s="471"/>
      <c r="E31" s="471"/>
      <c r="F31" s="133">
        <v>5</v>
      </c>
      <c r="G31" s="483"/>
    </row>
    <row r="32" spans="2:14" s="130" customFormat="1" ht="83.25" hidden="1" customHeight="1" x14ac:dyDescent="0.2">
      <c r="B32" s="470" t="s">
        <v>88</v>
      </c>
      <c r="C32" s="73" t="s">
        <v>84</v>
      </c>
      <c r="D32" s="73"/>
      <c r="E32" s="73" t="s">
        <v>89</v>
      </c>
      <c r="F32" s="131" t="s">
        <v>90</v>
      </c>
      <c r="G32" s="134" t="s">
        <v>12</v>
      </c>
    </row>
    <row r="33" spans="2:7" s="130" customFormat="1" ht="57" hidden="1" customHeight="1" x14ac:dyDescent="0.2">
      <c r="B33" s="275"/>
      <c r="C33" s="350"/>
      <c r="D33" s="350"/>
      <c r="E33" s="350"/>
      <c r="F33" s="132">
        <v>1</v>
      </c>
      <c r="G33" s="483"/>
    </row>
    <row r="34" spans="2:7" s="130" customFormat="1" ht="57" hidden="1" customHeight="1" x14ac:dyDescent="0.2">
      <c r="B34" s="275"/>
      <c r="C34" s="350"/>
      <c r="D34" s="350"/>
      <c r="E34" s="350"/>
      <c r="F34" s="132">
        <v>2</v>
      </c>
      <c r="G34" s="484"/>
    </row>
    <row r="35" spans="2:7" s="130" customFormat="1" ht="57" hidden="1" customHeight="1" x14ac:dyDescent="0.2">
      <c r="B35" s="275"/>
      <c r="C35" s="350"/>
      <c r="D35" s="350"/>
      <c r="E35" s="350"/>
      <c r="F35" s="132">
        <v>3</v>
      </c>
      <c r="G35" s="484"/>
    </row>
    <row r="36" spans="2:7" s="130" customFormat="1" ht="57" hidden="1" customHeight="1" thickBot="1" x14ac:dyDescent="0.25">
      <c r="B36" s="474"/>
      <c r="C36" s="471"/>
      <c r="D36" s="471"/>
      <c r="E36" s="471"/>
      <c r="F36" s="133">
        <v>4</v>
      </c>
      <c r="G36" s="484"/>
    </row>
    <row r="37" spans="2:7" s="130" customFormat="1" ht="63.75" hidden="1" customHeight="1" x14ac:dyDescent="0.2">
      <c r="B37" s="470" t="s">
        <v>91</v>
      </c>
      <c r="C37" s="73" t="s">
        <v>92</v>
      </c>
      <c r="D37" s="73" t="s">
        <v>93</v>
      </c>
      <c r="E37" s="73" t="s">
        <v>89</v>
      </c>
      <c r="F37" s="131" t="s">
        <v>94</v>
      </c>
      <c r="G37" s="134" t="s">
        <v>12</v>
      </c>
    </row>
    <row r="38" spans="2:7" s="130" customFormat="1" ht="54" hidden="1" customHeight="1" x14ac:dyDescent="0.2">
      <c r="B38" s="275"/>
      <c r="C38" s="350"/>
      <c r="D38" s="350"/>
      <c r="E38" s="350"/>
      <c r="F38" s="132">
        <v>1</v>
      </c>
      <c r="G38" s="483"/>
    </row>
    <row r="39" spans="2:7" s="130" customFormat="1" ht="54" hidden="1" customHeight="1" x14ac:dyDescent="0.2">
      <c r="B39" s="275"/>
      <c r="C39" s="350"/>
      <c r="D39" s="350"/>
      <c r="E39" s="350"/>
      <c r="F39" s="132">
        <v>2</v>
      </c>
      <c r="G39" s="484"/>
    </row>
    <row r="40" spans="2:7" s="130" customFormat="1" ht="54" hidden="1" customHeight="1" x14ac:dyDescent="0.2">
      <c r="B40" s="275"/>
      <c r="C40" s="350"/>
      <c r="D40" s="350"/>
      <c r="E40" s="350"/>
      <c r="F40" s="132">
        <v>3</v>
      </c>
      <c r="G40" s="484"/>
    </row>
    <row r="41" spans="2:7" s="130" customFormat="1" ht="54" hidden="1" customHeight="1" thickBot="1" x14ac:dyDescent="0.25">
      <c r="B41" s="474"/>
      <c r="C41" s="471"/>
      <c r="D41" s="471"/>
      <c r="E41" s="471"/>
      <c r="F41" s="133">
        <v>4</v>
      </c>
      <c r="G41" s="484"/>
    </row>
    <row r="42" spans="2:7" s="130" customFormat="1" ht="57.75" hidden="1" customHeight="1" x14ac:dyDescent="0.2">
      <c r="B42" s="470" t="s">
        <v>95</v>
      </c>
      <c r="C42" s="73" t="s">
        <v>96</v>
      </c>
      <c r="D42" s="135"/>
      <c r="E42" s="73" t="s">
        <v>97</v>
      </c>
      <c r="F42" s="131" t="s">
        <v>98</v>
      </c>
      <c r="G42" s="134" t="s">
        <v>12</v>
      </c>
    </row>
    <row r="43" spans="2:7" s="130" customFormat="1" ht="57.75" hidden="1" customHeight="1" x14ac:dyDescent="0.2">
      <c r="B43" s="275"/>
      <c r="C43" s="350"/>
      <c r="D43" s="481"/>
      <c r="E43" s="350"/>
      <c r="F43" s="136"/>
      <c r="G43" s="483"/>
    </row>
    <row r="44" spans="2:7" s="130" customFormat="1" ht="57.75" hidden="1" customHeight="1" x14ac:dyDescent="0.2">
      <c r="B44" s="275"/>
      <c r="C44" s="350"/>
      <c r="D44" s="481"/>
      <c r="E44" s="350"/>
      <c r="F44" s="136"/>
      <c r="G44" s="484"/>
    </row>
    <row r="45" spans="2:7" s="130" customFormat="1" ht="57.75" hidden="1" customHeight="1" x14ac:dyDescent="0.2">
      <c r="B45" s="275"/>
      <c r="C45" s="350"/>
      <c r="D45" s="481"/>
      <c r="E45" s="350"/>
      <c r="F45" s="136"/>
      <c r="G45" s="484"/>
    </row>
    <row r="46" spans="2:7" s="130" customFormat="1" ht="57.75" hidden="1" customHeight="1" thickBot="1" x14ac:dyDescent="0.25">
      <c r="B46" s="276"/>
      <c r="C46" s="460"/>
      <c r="D46" s="482"/>
      <c r="E46" s="460"/>
      <c r="F46" s="137"/>
      <c r="G46" s="485"/>
    </row>
    <row r="47" spans="2:7" s="130" customFormat="1" ht="52.5" hidden="1" customHeight="1" x14ac:dyDescent="0.2">
      <c r="B47" s="470" t="s">
        <v>99</v>
      </c>
      <c r="C47" s="73" t="s">
        <v>100</v>
      </c>
      <c r="D47" s="135"/>
      <c r="E47" s="73" t="s">
        <v>101</v>
      </c>
      <c r="F47" s="131" t="s">
        <v>102</v>
      </c>
      <c r="G47" s="134" t="s">
        <v>12</v>
      </c>
    </row>
    <row r="48" spans="2:7" s="130" customFormat="1" ht="52.5" hidden="1" customHeight="1" x14ac:dyDescent="0.2">
      <c r="B48" s="275"/>
      <c r="C48" s="350"/>
      <c r="D48" s="481"/>
      <c r="E48" s="350"/>
      <c r="F48" s="136"/>
      <c r="G48" s="483"/>
    </row>
    <row r="49" spans="1:16" s="130" customFormat="1" ht="52.5" hidden="1" customHeight="1" x14ac:dyDescent="0.2">
      <c r="B49" s="275"/>
      <c r="C49" s="350"/>
      <c r="D49" s="481"/>
      <c r="E49" s="350"/>
      <c r="F49" s="136"/>
      <c r="G49" s="484"/>
    </row>
    <row r="50" spans="1:16" s="130" customFormat="1" ht="52.5" hidden="1" customHeight="1" x14ac:dyDescent="0.2">
      <c r="B50" s="275"/>
      <c r="C50" s="350"/>
      <c r="D50" s="481"/>
      <c r="E50" s="350"/>
      <c r="F50" s="136"/>
      <c r="G50" s="484"/>
    </row>
    <row r="51" spans="1:16" s="130" customFormat="1" ht="52.5" hidden="1" customHeight="1" thickBot="1" x14ac:dyDescent="0.25">
      <c r="B51" s="276"/>
      <c r="C51" s="460"/>
      <c r="D51" s="482"/>
      <c r="E51" s="460"/>
      <c r="F51" s="137"/>
      <c r="G51" s="485"/>
    </row>
    <row r="52" spans="1:16" s="130" customFormat="1" ht="31.5" hidden="1" customHeight="1" x14ac:dyDescent="0.2">
      <c r="B52" s="470" t="s">
        <v>103</v>
      </c>
      <c r="C52" s="73" t="s">
        <v>104</v>
      </c>
      <c r="D52" s="135"/>
      <c r="E52" s="73" t="s">
        <v>105</v>
      </c>
      <c r="F52" s="131" t="s">
        <v>106</v>
      </c>
      <c r="G52" s="134" t="s">
        <v>12</v>
      </c>
    </row>
    <row r="53" spans="1:16" s="112" customFormat="1" ht="46.5" hidden="1" customHeight="1" x14ac:dyDescent="0.2">
      <c r="B53" s="275"/>
      <c r="C53" s="350"/>
      <c r="D53" s="481"/>
      <c r="E53" s="350"/>
      <c r="F53" s="136"/>
      <c r="G53" s="483"/>
      <c r="H53" s="71"/>
      <c r="I53" s="128"/>
      <c r="J53" s="71"/>
      <c r="K53" s="71"/>
      <c r="L53" s="111"/>
      <c r="N53" s="71"/>
    </row>
    <row r="54" spans="1:16" s="112" customFormat="1" ht="46.5" hidden="1" customHeight="1" x14ac:dyDescent="0.2">
      <c r="B54" s="275"/>
      <c r="C54" s="350"/>
      <c r="D54" s="481"/>
      <c r="E54" s="350"/>
      <c r="F54" s="136"/>
      <c r="G54" s="484"/>
      <c r="H54" s="71"/>
      <c r="I54" s="128"/>
      <c r="J54" s="71"/>
      <c r="K54" s="71"/>
      <c r="L54" s="111"/>
      <c r="N54" s="71"/>
    </row>
    <row r="55" spans="1:16" s="112" customFormat="1" ht="46.5" hidden="1" customHeight="1" x14ac:dyDescent="0.2">
      <c r="B55" s="275"/>
      <c r="C55" s="350"/>
      <c r="D55" s="481"/>
      <c r="E55" s="350"/>
      <c r="F55" s="136"/>
      <c r="G55" s="484"/>
      <c r="H55" s="71"/>
      <c r="I55" s="128"/>
      <c r="J55" s="71"/>
      <c r="K55" s="71"/>
      <c r="L55" s="111"/>
      <c r="N55" s="71"/>
    </row>
    <row r="56" spans="1:16" s="112" customFormat="1" ht="46.5" hidden="1" customHeight="1" thickBot="1" x14ac:dyDescent="0.25">
      <c r="B56" s="276"/>
      <c r="C56" s="460"/>
      <c r="D56" s="482"/>
      <c r="E56" s="460"/>
      <c r="F56" s="137"/>
      <c r="G56" s="485"/>
      <c r="H56" s="71"/>
      <c r="I56" s="128"/>
      <c r="J56" s="71"/>
      <c r="K56" s="71"/>
      <c r="L56" s="111"/>
      <c r="N56" s="71"/>
    </row>
    <row r="57" spans="1:16" s="112" customFormat="1" ht="38.25" hidden="1" customHeight="1" x14ac:dyDescent="0.2">
      <c r="B57" s="123"/>
      <c r="C57" s="123"/>
      <c r="F57" s="71"/>
      <c r="G57" s="71"/>
      <c r="H57" s="71"/>
      <c r="I57" s="128"/>
      <c r="J57" s="71"/>
      <c r="K57" s="71"/>
      <c r="L57" s="111"/>
      <c r="N57" s="71"/>
    </row>
    <row r="58" spans="1:16" s="109" customFormat="1" ht="33.75" hidden="1" customHeight="1" x14ac:dyDescent="0.2">
      <c r="A58" s="107"/>
      <c r="B58" s="478" t="s">
        <v>107</v>
      </c>
      <c r="C58" s="479"/>
      <c r="D58" s="479"/>
      <c r="E58" s="479"/>
      <c r="F58" s="479"/>
      <c r="G58" s="480"/>
      <c r="H58" s="71"/>
      <c r="I58" s="130"/>
      <c r="J58" s="130"/>
      <c r="K58" s="130"/>
      <c r="L58" s="130"/>
      <c r="M58" s="130"/>
      <c r="N58" s="130"/>
      <c r="P58" s="107"/>
    </row>
    <row r="59" spans="1:16" s="130" customFormat="1" ht="30" hidden="1" customHeight="1" x14ac:dyDescent="0.2">
      <c r="B59" s="100" t="s">
        <v>76</v>
      </c>
      <c r="C59" s="101" t="s">
        <v>77</v>
      </c>
      <c r="D59" s="101" t="s">
        <v>78</v>
      </c>
      <c r="E59" s="101" t="s">
        <v>108</v>
      </c>
      <c r="F59" s="101" t="s">
        <v>109</v>
      </c>
      <c r="G59" s="102"/>
    </row>
    <row r="60" spans="1:16" s="130" customFormat="1" ht="180" hidden="1" customHeight="1" x14ac:dyDescent="0.2">
      <c r="B60" s="473" t="s">
        <v>110</v>
      </c>
      <c r="C60" s="475" t="s">
        <v>84</v>
      </c>
      <c r="D60" s="475" t="s">
        <v>85</v>
      </c>
      <c r="E60" s="476" t="s">
        <v>111</v>
      </c>
      <c r="F60" s="92"/>
      <c r="G60" s="477" t="s">
        <v>12</v>
      </c>
    </row>
    <row r="61" spans="1:16" s="130" customFormat="1" ht="180" hidden="1" customHeight="1" x14ac:dyDescent="0.2">
      <c r="B61" s="474"/>
      <c r="C61" s="471"/>
      <c r="D61" s="471"/>
      <c r="E61" s="462"/>
      <c r="F61" s="90"/>
      <c r="G61" s="472"/>
    </row>
    <row r="62" spans="1:16" s="130" customFormat="1" ht="180" hidden="1" customHeight="1" x14ac:dyDescent="0.2">
      <c r="B62" s="470" t="s">
        <v>112</v>
      </c>
      <c r="C62" s="459" t="s">
        <v>84</v>
      </c>
      <c r="D62" s="461"/>
      <c r="E62" s="461" t="s">
        <v>113</v>
      </c>
      <c r="F62" s="89"/>
      <c r="G62" s="463" t="s">
        <v>12</v>
      </c>
    </row>
    <row r="63" spans="1:16" s="130" customFormat="1" ht="180" hidden="1" customHeight="1" x14ac:dyDescent="0.2">
      <c r="B63" s="276"/>
      <c r="C63" s="471"/>
      <c r="D63" s="462"/>
      <c r="E63" s="462"/>
      <c r="F63" s="90"/>
      <c r="G63" s="472"/>
    </row>
    <row r="64" spans="1:16" s="130" customFormat="1" ht="180" hidden="1" customHeight="1" x14ac:dyDescent="0.2">
      <c r="B64" s="455" t="s">
        <v>114</v>
      </c>
      <c r="C64" s="457" t="s">
        <v>92</v>
      </c>
      <c r="D64" s="459" t="s">
        <v>93</v>
      </c>
      <c r="E64" s="461" t="s">
        <v>115</v>
      </c>
      <c r="F64" s="89"/>
      <c r="G64" s="463" t="s">
        <v>12</v>
      </c>
    </row>
    <row r="65" spans="1:16" s="130" customFormat="1" ht="180" hidden="1" customHeight="1" thickBot="1" x14ac:dyDescent="0.25">
      <c r="B65" s="456"/>
      <c r="C65" s="458"/>
      <c r="D65" s="460"/>
      <c r="E65" s="462"/>
      <c r="F65" s="91"/>
      <c r="G65" s="464"/>
    </row>
    <row r="66" spans="1:16" s="112" customFormat="1" ht="39" customHeight="1" thickBot="1" x14ac:dyDescent="0.25">
      <c r="B66" s="71"/>
      <c r="C66" s="138"/>
      <c r="D66" s="111"/>
      <c r="E66" s="111"/>
      <c r="F66" s="111"/>
      <c r="G66" s="111"/>
      <c r="H66" s="111"/>
      <c r="I66" s="138"/>
      <c r="J66" s="139"/>
      <c r="K66" s="139"/>
      <c r="L66" s="140"/>
      <c r="M66" s="122"/>
      <c r="N66" s="122"/>
    </row>
    <row r="67" spans="1:16" s="109" customFormat="1" ht="33.75" customHeight="1" thickBot="1" x14ac:dyDescent="0.25">
      <c r="A67" s="107"/>
      <c r="C67" s="55"/>
      <c r="D67" s="55"/>
      <c r="E67" s="55"/>
      <c r="F67" s="55"/>
      <c r="G67" s="438" t="s">
        <v>37</v>
      </c>
      <c r="H67" s="439"/>
      <c r="I67" s="439"/>
      <c r="J67" s="439"/>
      <c r="K67" s="439"/>
      <c r="L67" s="439"/>
      <c r="M67" s="439"/>
      <c r="N67" s="440"/>
      <c r="P67" s="107"/>
    </row>
    <row r="68" spans="1:16" s="142" customFormat="1" ht="33.75" customHeight="1" x14ac:dyDescent="0.2">
      <c r="A68" s="141"/>
      <c r="F68" s="143"/>
      <c r="G68" s="441" t="s">
        <v>39</v>
      </c>
      <c r="H68" s="442"/>
      <c r="I68" s="442"/>
      <c r="J68" s="443"/>
      <c r="K68" s="444" t="s">
        <v>116</v>
      </c>
      <c r="L68" s="445"/>
      <c r="M68" s="448" t="s">
        <v>117</v>
      </c>
      <c r="N68" s="450" t="s">
        <v>118</v>
      </c>
      <c r="P68" s="141"/>
    </row>
    <row r="69" spans="1:16" s="142" customFormat="1" ht="249" customHeight="1" x14ac:dyDescent="0.2">
      <c r="A69" s="141"/>
      <c r="F69" s="143"/>
      <c r="G69" s="452" t="s">
        <v>47</v>
      </c>
      <c r="H69" s="453"/>
      <c r="I69" s="453"/>
      <c r="J69" s="454"/>
      <c r="K69" s="446"/>
      <c r="L69" s="447"/>
      <c r="M69" s="449"/>
      <c r="N69" s="451"/>
      <c r="P69" s="141"/>
    </row>
    <row r="70" spans="1:16" s="142" customFormat="1" ht="231" customHeight="1" x14ac:dyDescent="0.2">
      <c r="A70" s="141"/>
      <c r="F70" s="143"/>
      <c r="G70" s="465" t="s">
        <v>119</v>
      </c>
      <c r="H70" s="466"/>
      <c r="I70" s="105" t="s">
        <v>120</v>
      </c>
      <c r="J70" s="68" t="s">
        <v>51</v>
      </c>
      <c r="K70" s="467">
        <v>1</v>
      </c>
      <c r="L70" s="468"/>
      <c r="M70" s="322">
        <v>0.25</v>
      </c>
      <c r="N70" s="428">
        <v>0.25</v>
      </c>
      <c r="P70" s="141"/>
    </row>
    <row r="71" spans="1:16" s="142" customFormat="1" ht="42.75" customHeight="1" thickBot="1" x14ac:dyDescent="0.25">
      <c r="A71" s="141"/>
      <c r="F71" s="143"/>
      <c r="G71" s="430">
        <v>5</v>
      </c>
      <c r="H71" s="431"/>
      <c r="I71" s="74">
        <v>5</v>
      </c>
      <c r="J71" s="69">
        <f>G71+I71</f>
        <v>10</v>
      </c>
      <c r="K71" s="456"/>
      <c r="L71" s="469"/>
      <c r="M71" s="323"/>
      <c r="N71" s="429"/>
      <c r="P71" s="141"/>
    </row>
    <row r="72" spans="1:16" s="109" customFormat="1" ht="33.75" customHeight="1" x14ac:dyDescent="0.2">
      <c r="A72" s="107"/>
      <c r="F72" s="71"/>
      <c r="G72" s="71"/>
      <c r="H72" s="71"/>
      <c r="I72" s="71"/>
      <c r="J72" s="71"/>
      <c r="K72" s="71"/>
      <c r="L72" s="71"/>
      <c r="M72" s="71"/>
      <c r="N72" s="71"/>
      <c r="P72" s="107"/>
    </row>
    <row r="73" spans="1:16" s="109" customFormat="1" ht="33.75" customHeight="1" x14ac:dyDescent="0.2">
      <c r="A73" s="107"/>
      <c r="E73" s="71"/>
      <c r="F73" s="71"/>
      <c r="G73" s="71"/>
      <c r="H73" s="71"/>
      <c r="I73" s="71"/>
      <c r="J73" s="71"/>
      <c r="K73" s="71"/>
      <c r="L73" s="71"/>
      <c r="M73" s="71"/>
      <c r="N73" s="71"/>
      <c r="P73" s="107"/>
    </row>
    <row r="74" spans="1:16" s="109" customFormat="1" ht="33.75" customHeight="1" thickBot="1" x14ac:dyDescent="0.25">
      <c r="A74" s="107"/>
      <c r="B74" s="71"/>
      <c r="C74" s="71"/>
      <c r="D74" s="71"/>
      <c r="E74" s="71"/>
      <c r="F74" s="71"/>
      <c r="G74" s="71"/>
      <c r="H74" s="71"/>
      <c r="I74" s="71"/>
      <c r="J74" s="71"/>
      <c r="K74" s="71"/>
      <c r="L74" s="71"/>
      <c r="M74" s="71"/>
      <c r="N74" s="71"/>
      <c r="P74" s="107"/>
    </row>
    <row r="75" spans="1:16" s="109" customFormat="1" ht="33.75" customHeight="1" thickBot="1" x14ac:dyDescent="0.25">
      <c r="A75" s="107"/>
      <c r="B75" s="432" t="s">
        <v>52</v>
      </c>
      <c r="C75" s="433"/>
      <c r="D75" s="433"/>
      <c r="E75" s="433"/>
      <c r="F75" s="433"/>
      <c r="G75" s="434"/>
      <c r="H75" s="71"/>
      <c r="I75" s="435" t="s">
        <v>53</v>
      </c>
      <c r="J75" s="436"/>
      <c r="K75" s="436"/>
      <c r="L75" s="436"/>
      <c r="M75" s="437"/>
      <c r="N75" s="71"/>
      <c r="P75" s="107"/>
    </row>
    <row r="76" spans="1:16" s="109" customFormat="1" ht="78" customHeight="1" x14ac:dyDescent="0.2">
      <c r="A76" s="107"/>
      <c r="B76" s="419" t="s">
        <v>54</v>
      </c>
      <c r="C76" s="420"/>
      <c r="D76" s="421"/>
      <c r="E76" s="421"/>
      <c r="F76" s="422"/>
      <c r="G76" s="426" t="s">
        <v>55</v>
      </c>
      <c r="H76" s="71"/>
      <c r="I76" s="299" t="s">
        <v>54</v>
      </c>
      <c r="J76" s="427" t="s">
        <v>56</v>
      </c>
      <c r="K76" s="427"/>
      <c r="L76" s="427"/>
      <c r="M76" s="260" t="s">
        <v>57</v>
      </c>
      <c r="N76" s="71"/>
      <c r="P76" s="107"/>
    </row>
    <row r="77" spans="1:16" s="109" customFormat="1" ht="33.75" customHeight="1" x14ac:dyDescent="0.2">
      <c r="A77" s="107"/>
      <c r="B77" s="262"/>
      <c r="C77" s="420"/>
      <c r="D77" s="421"/>
      <c r="E77" s="421"/>
      <c r="F77" s="422"/>
      <c r="G77" s="286"/>
      <c r="H77" s="71"/>
      <c r="I77" s="299"/>
      <c r="J77" s="301"/>
      <c r="K77" s="301"/>
      <c r="L77" s="301"/>
      <c r="M77" s="260"/>
      <c r="N77" s="71"/>
      <c r="P77" s="107"/>
    </row>
    <row r="78" spans="1:16" s="109" customFormat="1" ht="33.75" customHeight="1" x14ac:dyDescent="0.2">
      <c r="A78" s="107"/>
      <c r="B78" s="262"/>
      <c r="C78" s="420"/>
      <c r="D78" s="421"/>
      <c r="E78" s="421"/>
      <c r="F78" s="422"/>
      <c r="G78" s="286"/>
      <c r="H78" s="71"/>
      <c r="I78" s="299"/>
      <c r="J78" s="301"/>
      <c r="K78" s="301"/>
      <c r="L78" s="301"/>
      <c r="M78" s="260"/>
      <c r="N78" s="71"/>
      <c r="P78" s="107"/>
    </row>
    <row r="79" spans="1:16" s="109" customFormat="1" ht="33.75" customHeight="1" x14ac:dyDescent="0.2">
      <c r="A79" s="107"/>
      <c r="B79" s="262"/>
      <c r="C79" s="420"/>
      <c r="D79" s="421"/>
      <c r="E79" s="421"/>
      <c r="F79" s="422"/>
      <c r="G79" s="286"/>
      <c r="H79" s="71"/>
      <c r="I79" s="299"/>
      <c r="J79" s="301"/>
      <c r="K79" s="301"/>
      <c r="L79" s="301"/>
      <c r="M79" s="260"/>
      <c r="N79" s="71"/>
      <c r="P79" s="107"/>
    </row>
    <row r="80" spans="1:16" s="109" customFormat="1" ht="33.75" customHeight="1" x14ac:dyDescent="0.2">
      <c r="A80" s="107"/>
      <c r="B80" s="262"/>
      <c r="C80" s="420"/>
      <c r="D80" s="421"/>
      <c r="E80" s="421"/>
      <c r="F80" s="422"/>
      <c r="G80" s="286"/>
      <c r="H80" s="71"/>
      <c r="I80" s="299"/>
      <c r="J80" s="301"/>
      <c r="K80" s="301"/>
      <c r="L80" s="301"/>
      <c r="M80" s="260"/>
      <c r="N80" s="71"/>
      <c r="P80" s="107"/>
    </row>
    <row r="81" spans="1:16" s="109" customFormat="1" ht="33.75" customHeight="1" x14ac:dyDescent="0.2">
      <c r="A81" s="107"/>
      <c r="B81" s="262"/>
      <c r="C81" s="420"/>
      <c r="D81" s="421"/>
      <c r="E81" s="421"/>
      <c r="F81" s="422"/>
      <c r="G81" s="286"/>
      <c r="H81" s="71"/>
      <c r="I81" s="299"/>
      <c r="J81" s="301"/>
      <c r="K81" s="301"/>
      <c r="L81" s="301"/>
      <c r="M81" s="260"/>
      <c r="N81" s="71"/>
      <c r="P81" s="107"/>
    </row>
    <row r="82" spans="1:16" s="109" customFormat="1" ht="33.75" customHeight="1" x14ac:dyDescent="0.2">
      <c r="A82" s="107"/>
      <c r="B82" s="262"/>
      <c r="C82" s="423"/>
      <c r="D82" s="424"/>
      <c r="E82" s="424"/>
      <c r="F82" s="425"/>
      <c r="G82" s="286"/>
      <c r="H82" s="71"/>
      <c r="I82" s="300"/>
      <c r="J82" s="301"/>
      <c r="K82" s="301"/>
      <c r="L82" s="301"/>
      <c r="M82" s="261"/>
      <c r="N82" s="71"/>
      <c r="P82" s="107"/>
    </row>
    <row r="83" spans="1:16" s="109" customFormat="1" ht="33.75" customHeight="1" x14ac:dyDescent="0.2">
      <c r="A83" s="107"/>
      <c r="B83" s="262" t="str">
        <f>B12</f>
        <v>XXXXXXXXXXXX</v>
      </c>
      <c r="C83" s="264" t="s">
        <v>58</v>
      </c>
      <c r="D83" s="265"/>
      <c r="E83" s="265"/>
      <c r="F83" s="266"/>
      <c r="G83" s="273">
        <v>20</v>
      </c>
      <c r="H83" s="71"/>
      <c r="I83" s="275" t="str">
        <f>+B12</f>
        <v>XXXXXXXXXXXX</v>
      </c>
      <c r="J83" s="277"/>
      <c r="K83" s="278"/>
      <c r="L83" s="279"/>
      <c r="M83" s="286">
        <v>1</v>
      </c>
      <c r="N83" s="71"/>
      <c r="P83" s="107"/>
    </row>
    <row r="84" spans="1:16" s="109" customFormat="1" ht="33.75" customHeight="1" x14ac:dyDescent="0.2">
      <c r="A84" s="107"/>
      <c r="B84" s="262"/>
      <c r="C84" s="267"/>
      <c r="D84" s="268"/>
      <c r="E84" s="268"/>
      <c r="F84" s="269"/>
      <c r="G84" s="273"/>
      <c r="H84" s="71"/>
      <c r="I84" s="275"/>
      <c r="J84" s="280"/>
      <c r="K84" s="281"/>
      <c r="L84" s="282"/>
      <c r="M84" s="286"/>
      <c r="N84" s="71"/>
      <c r="P84" s="107"/>
    </row>
    <row r="85" spans="1:16" s="109" customFormat="1" ht="33.75" customHeight="1" thickBot="1" x14ac:dyDescent="0.25">
      <c r="A85" s="107"/>
      <c r="B85" s="263"/>
      <c r="C85" s="270"/>
      <c r="D85" s="271"/>
      <c r="E85" s="271"/>
      <c r="F85" s="272"/>
      <c r="G85" s="274"/>
      <c r="H85" s="71"/>
      <c r="I85" s="276"/>
      <c r="J85" s="283"/>
      <c r="K85" s="284"/>
      <c r="L85" s="285"/>
      <c r="M85" s="287"/>
      <c r="N85" s="71"/>
      <c r="P85" s="107"/>
    </row>
    <row r="86" spans="1:16" s="109" customFormat="1" ht="33.75" customHeight="1" x14ac:dyDescent="0.2">
      <c r="A86" s="107"/>
      <c r="B86" s="71"/>
      <c r="C86" s="71"/>
      <c r="D86" s="71"/>
      <c r="E86" s="71"/>
      <c r="F86" s="71"/>
      <c r="G86" s="71"/>
      <c r="H86" s="71"/>
      <c r="I86" s="71"/>
      <c r="J86" s="71"/>
      <c r="K86" s="71"/>
      <c r="L86" s="71"/>
      <c r="M86" s="71"/>
      <c r="N86" s="71"/>
      <c r="P86" s="107"/>
    </row>
    <row r="87" spans="1:16" s="109" customFormat="1" ht="12" customHeight="1" x14ac:dyDescent="0.2">
      <c r="A87" s="107"/>
      <c r="B87" s="107"/>
      <c r="C87" s="108"/>
      <c r="D87" s="108"/>
      <c r="E87" s="108"/>
      <c r="F87" s="108"/>
      <c r="I87" s="107"/>
      <c r="J87" s="55"/>
      <c r="K87" s="88"/>
      <c r="L87" s="88"/>
      <c r="M87" s="88"/>
      <c r="N87" s="88"/>
      <c r="O87" s="107"/>
    </row>
    <row r="88" spans="1:16" s="109" customFormat="1" ht="16.5" thickBot="1" x14ac:dyDescent="0.25">
      <c r="A88" s="107"/>
      <c r="B88" s="71"/>
      <c r="C88" s="111"/>
      <c r="D88" s="107"/>
      <c r="E88" s="107"/>
      <c r="F88" s="107"/>
      <c r="G88" s="107"/>
      <c r="H88" s="107"/>
      <c r="I88" s="107"/>
      <c r="J88" s="107"/>
      <c r="K88" s="108"/>
      <c r="L88" s="108"/>
      <c r="M88" s="108"/>
      <c r="N88" s="108"/>
      <c r="O88" s="107"/>
    </row>
    <row r="89" spans="1:16" s="109" customFormat="1" ht="87" customHeight="1" x14ac:dyDescent="0.2">
      <c r="A89" s="107"/>
      <c r="B89" s="405" t="s">
        <v>54</v>
      </c>
      <c r="C89" s="408" t="s">
        <v>60</v>
      </c>
      <c r="D89" s="409"/>
      <c r="E89" s="409"/>
      <c r="F89" s="409"/>
      <c r="G89" s="412" t="s">
        <v>61</v>
      </c>
      <c r="I89" s="415" t="s">
        <v>54</v>
      </c>
      <c r="J89" s="416" t="s">
        <v>62</v>
      </c>
      <c r="K89" s="416"/>
      <c r="L89" s="416"/>
      <c r="M89" s="418" t="s">
        <v>61</v>
      </c>
      <c r="O89" s="107"/>
    </row>
    <row r="90" spans="1:16" s="109" customFormat="1" ht="12" customHeight="1" x14ac:dyDescent="0.2">
      <c r="A90" s="107"/>
      <c r="B90" s="406"/>
      <c r="C90" s="235"/>
      <c r="D90" s="236"/>
      <c r="E90" s="236"/>
      <c r="F90" s="236"/>
      <c r="G90" s="413"/>
      <c r="I90" s="394"/>
      <c r="J90" s="369"/>
      <c r="K90" s="369"/>
      <c r="L90" s="369"/>
      <c r="M90" s="401"/>
      <c r="O90" s="107"/>
    </row>
    <row r="91" spans="1:16" s="109" customFormat="1" ht="12" customHeight="1" x14ac:dyDescent="0.2">
      <c r="A91" s="107"/>
      <c r="B91" s="406"/>
      <c r="C91" s="235"/>
      <c r="D91" s="236"/>
      <c r="E91" s="236"/>
      <c r="F91" s="236"/>
      <c r="G91" s="413"/>
      <c r="I91" s="394"/>
      <c r="J91" s="369"/>
      <c r="K91" s="369"/>
      <c r="L91" s="369"/>
      <c r="M91" s="401"/>
      <c r="O91" s="107"/>
    </row>
    <row r="92" spans="1:16" s="109" customFormat="1" ht="12" customHeight="1" thickBot="1" x14ac:dyDescent="0.25">
      <c r="A92" s="107"/>
      <c r="B92" s="407"/>
      <c r="C92" s="410"/>
      <c r="D92" s="411"/>
      <c r="E92" s="411"/>
      <c r="F92" s="411"/>
      <c r="G92" s="414"/>
      <c r="I92" s="395"/>
      <c r="J92" s="417"/>
      <c r="K92" s="417"/>
      <c r="L92" s="417"/>
      <c r="M92" s="402"/>
      <c r="O92" s="107"/>
    </row>
    <row r="93" spans="1:16" s="109" customFormat="1" ht="12" customHeight="1" x14ac:dyDescent="0.2">
      <c r="A93" s="107"/>
      <c r="B93" s="393" t="str">
        <f>B12</f>
        <v>XXXXXXXXXXXX</v>
      </c>
      <c r="C93" s="396" t="s">
        <v>63</v>
      </c>
      <c r="D93" s="397"/>
      <c r="E93" s="397"/>
      <c r="F93" s="397"/>
      <c r="G93" s="400">
        <v>0</v>
      </c>
      <c r="I93" s="393" t="str">
        <f>B12</f>
        <v>XXXXXXXXXXXX</v>
      </c>
      <c r="J93" s="403" t="s">
        <v>65</v>
      </c>
      <c r="K93" s="403"/>
      <c r="L93" s="403"/>
      <c r="M93" s="400">
        <v>0</v>
      </c>
      <c r="O93" s="107"/>
    </row>
    <row r="94" spans="1:16" s="109" customFormat="1" ht="12" customHeight="1" x14ac:dyDescent="0.2">
      <c r="A94" s="107"/>
      <c r="B94" s="394"/>
      <c r="C94" s="396"/>
      <c r="D94" s="397"/>
      <c r="E94" s="397"/>
      <c r="F94" s="397"/>
      <c r="G94" s="401"/>
      <c r="I94" s="394"/>
      <c r="J94" s="371"/>
      <c r="K94" s="371"/>
      <c r="L94" s="371"/>
      <c r="M94" s="401"/>
      <c r="O94" s="107"/>
    </row>
    <row r="95" spans="1:16" s="109" customFormat="1" ht="12" customHeight="1" thickBot="1" x14ac:dyDescent="0.25">
      <c r="A95" s="107"/>
      <c r="B95" s="395"/>
      <c r="C95" s="398"/>
      <c r="D95" s="399"/>
      <c r="E95" s="399"/>
      <c r="F95" s="399"/>
      <c r="G95" s="402"/>
      <c r="I95" s="395"/>
      <c r="J95" s="404"/>
      <c r="K95" s="404"/>
      <c r="L95" s="404"/>
      <c r="M95" s="402"/>
      <c r="O95" s="107"/>
    </row>
    <row r="96" spans="1:16" s="109" customFormat="1" ht="84.95" customHeight="1" thickBot="1" x14ac:dyDescent="0.25">
      <c r="A96" s="107"/>
      <c r="B96" s="107"/>
      <c r="C96" s="107"/>
      <c r="D96" s="107"/>
      <c r="E96" s="107"/>
      <c r="F96" s="107"/>
      <c r="G96" s="107"/>
      <c r="H96" s="107"/>
      <c r="I96" s="107"/>
      <c r="J96" s="107"/>
      <c r="K96" s="107"/>
      <c r="L96" s="108"/>
      <c r="M96" s="108"/>
      <c r="N96" s="108"/>
      <c r="P96" s="107"/>
    </row>
    <row r="97" spans="1:16" s="109" customFormat="1" ht="65.25" customHeight="1" thickBot="1" x14ac:dyDescent="0.25">
      <c r="A97" s="107"/>
      <c r="B97" s="144" t="s">
        <v>66</v>
      </c>
      <c r="C97" s="145">
        <f>+J71+K70+M70+N70+G83+M83-G93-M93</f>
        <v>32.5</v>
      </c>
      <c r="D97" s="107"/>
      <c r="E97" s="107"/>
      <c r="F97" s="107"/>
      <c r="G97" s="107"/>
      <c r="H97" s="107"/>
      <c r="I97" s="107"/>
      <c r="J97" s="107"/>
      <c r="K97" s="107"/>
      <c r="L97" s="108"/>
      <c r="M97" s="108"/>
      <c r="N97" s="108"/>
      <c r="P97" s="107"/>
    </row>
    <row r="98" spans="1:16" s="109" customFormat="1" x14ac:dyDescent="0.2">
      <c r="A98" s="107"/>
      <c r="D98" s="107"/>
      <c r="E98" s="107"/>
      <c r="F98" s="107"/>
      <c r="G98" s="107"/>
      <c r="H98" s="107"/>
      <c r="I98" s="107"/>
      <c r="J98" s="107"/>
      <c r="K98" s="107"/>
      <c r="L98" s="108"/>
      <c r="M98" s="108"/>
      <c r="N98" s="108"/>
      <c r="P98" s="107"/>
    </row>
    <row r="104" spans="1:16" hidden="1" x14ac:dyDescent="0.2"/>
    <row r="105" spans="1:16" hidden="1" x14ac:dyDescent="0.2"/>
    <row r="106" spans="1:16" hidden="1" x14ac:dyDescent="0.2"/>
    <row r="107" spans="1:16" hidden="1" x14ac:dyDescent="0.2"/>
    <row r="108" spans="1:16" ht="32.25" hidden="1" customHeight="1" x14ac:dyDescent="0.2">
      <c r="C108" s="388" t="s">
        <v>121</v>
      </c>
      <c r="D108" s="389"/>
      <c r="E108" s="146" t="s">
        <v>122</v>
      </c>
    </row>
    <row r="109" spans="1:16" ht="32.25" hidden="1" customHeight="1" x14ac:dyDescent="0.2">
      <c r="C109" s="390" t="s">
        <v>123</v>
      </c>
      <c r="D109" s="391"/>
      <c r="E109" s="147">
        <v>67.5</v>
      </c>
    </row>
    <row r="110" spans="1:16" ht="32.25" hidden="1" customHeight="1" x14ac:dyDescent="0.2">
      <c r="C110" s="390" t="s">
        <v>124</v>
      </c>
      <c r="D110" s="391"/>
      <c r="E110" s="147">
        <v>10</v>
      </c>
      <c r="F110" s="392"/>
    </row>
    <row r="111" spans="1:16" ht="32.25" hidden="1" customHeight="1" x14ac:dyDescent="0.2">
      <c r="C111" s="390" t="s">
        <v>125</v>
      </c>
      <c r="D111" s="391"/>
      <c r="E111" s="147">
        <v>1</v>
      </c>
      <c r="F111" s="392"/>
    </row>
    <row r="112" spans="1:16" ht="32.25" hidden="1" customHeight="1" x14ac:dyDescent="0.2">
      <c r="C112" s="390" t="s">
        <v>126</v>
      </c>
      <c r="D112" s="391"/>
      <c r="E112" s="147">
        <v>20</v>
      </c>
      <c r="F112" s="392"/>
    </row>
    <row r="113" spans="3:6" ht="32.25" hidden="1" customHeight="1" x14ac:dyDescent="0.2">
      <c r="C113" s="390" t="s">
        <v>127</v>
      </c>
      <c r="D113" s="391"/>
      <c r="E113" s="147">
        <v>1</v>
      </c>
      <c r="F113" s="392"/>
    </row>
    <row r="114" spans="3:6" ht="32.25" hidden="1" customHeight="1" x14ac:dyDescent="0.2">
      <c r="C114" s="390" t="s">
        <v>128</v>
      </c>
      <c r="D114" s="391"/>
      <c r="E114" s="147">
        <v>0.25</v>
      </c>
      <c r="F114" s="392"/>
    </row>
    <row r="115" spans="3:6" ht="32.25" hidden="1" customHeight="1" x14ac:dyDescent="0.2">
      <c r="C115" s="390" t="s">
        <v>129</v>
      </c>
      <c r="D115" s="391"/>
      <c r="E115" s="147">
        <v>0.25</v>
      </c>
      <c r="F115" s="392"/>
    </row>
    <row r="116" spans="3:6" ht="32.25" hidden="1" customHeight="1" x14ac:dyDescent="0.2">
      <c r="C116" s="386" t="s">
        <v>130</v>
      </c>
      <c r="D116" s="387"/>
      <c r="E116" s="44">
        <f>SUM(E109:E115)</f>
        <v>100</v>
      </c>
      <c r="F116" s="44">
        <f>SUM(E110:E115)</f>
        <v>32.5</v>
      </c>
    </row>
    <row r="117" spans="3:6" ht="32.25" hidden="1" customHeight="1" x14ac:dyDescent="0.2"/>
    <row r="118" spans="3:6" hidden="1" x14ac:dyDescent="0.2"/>
  </sheetData>
  <mergeCells count="124">
    <mergeCell ref="M7:M11"/>
    <mergeCell ref="N7:N11"/>
    <mergeCell ref="B12:B13"/>
    <mergeCell ref="D12:E12"/>
    <mergeCell ref="J12:J13"/>
    <mergeCell ref="K12:L12"/>
    <mergeCell ref="N12:N13"/>
    <mergeCell ref="B2:N2"/>
    <mergeCell ref="B4:N4"/>
    <mergeCell ref="A5:N5"/>
    <mergeCell ref="B6:N6"/>
    <mergeCell ref="B7:B11"/>
    <mergeCell ref="C7:C11"/>
    <mergeCell ref="D7:E11"/>
    <mergeCell ref="F7:F11"/>
    <mergeCell ref="G7:G11"/>
    <mergeCell ref="H7:H11"/>
    <mergeCell ref="D13:E13"/>
    <mergeCell ref="K13:L13"/>
    <mergeCell ref="B18:I18"/>
    <mergeCell ref="B20:B21"/>
    <mergeCell ref="H20:H21"/>
    <mergeCell ref="I20:I21"/>
    <mergeCell ref="I7:I11"/>
    <mergeCell ref="J7:J11"/>
    <mergeCell ref="K7:L11"/>
    <mergeCell ref="B23:G23"/>
    <mergeCell ref="B24:B25"/>
    <mergeCell ref="C24:C25"/>
    <mergeCell ref="D24:D25"/>
    <mergeCell ref="G24:G25"/>
    <mergeCell ref="B26:B31"/>
    <mergeCell ref="G26:G31"/>
    <mergeCell ref="C27:C31"/>
    <mergeCell ref="D27:D31"/>
    <mergeCell ref="E27:E31"/>
    <mergeCell ref="B32:B36"/>
    <mergeCell ref="C33:C36"/>
    <mergeCell ref="D33:D36"/>
    <mergeCell ref="E33:E36"/>
    <mergeCell ref="G33:G36"/>
    <mergeCell ref="B37:B41"/>
    <mergeCell ref="C38:C41"/>
    <mergeCell ref="D38:D41"/>
    <mergeCell ref="E38:E41"/>
    <mergeCell ref="G38:G41"/>
    <mergeCell ref="B52:B56"/>
    <mergeCell ref="C53:C56"/>
    <mergeCell ref="D53:D56"/>
    <mergeCell ref="E53:E56"/>
    <mergeCell ref="G53:G56"/>
    <mergeCell ref="B60:B61"/>
    <mergeCell ref="C60:C61"/>
    <mergeCell ref="D60:D61"/>
    <mergeCell ref="E60:E61"/>
    <mergeCell ref="G60:G61"/>
    <mergeCell ref="B58:G58"/>
    <mergeCell ref="B42:B46"/>
    <mergeCell ref="C43:C46"/>
    <mergeCell ref="D43:D46"/>
    <mergeCell ref="E43:E46"/>
    <mergeCell ref="G43:G46"/>
    <mergeCell ref="B47:B51"/>
    <mergeCell ref="C48:C51"/>
    <mergeCell ref="D48:D51"/>
    <mergeCell ref="E48:E51"/>
    <mergeCell ref="G48:G51"/>
    <mergeCell ref="B64:B65"/>
    <mergeCell ref="C64:C65"/>
    <mergeCell ref="D64:D65"/>
    <mergeCell ref="E64:E65"/>
    <mergeCell ref="G64:G65"/>
    <mergeCell ref="G70:H70"/>
    <mergeCell ref="K70:L71"/>
    <mergeCell ref="B62:B63"/>
    <mergeCell ref="C62:C63"/>
    <mergeCell ref="D62:D63"/>
    <mergeCell ref="E62:E63"/>
    <mergeCell ref="G62:G63"/>
    <mergeCell ref="M70:M71"/>
    <mergeCell ref="N70:N71"/>
    <mergeCell ref="G71:H71"/>
    <mergeCell ref="B75:G75"/>
    <mergeCell ref="I75:M75"/>
    <mergeCell ref="G67:N67"/>
    <mergeCell ref="G68:J68"/>
    <mergeCell ref="K68:L69"/>
    <mergeCell ref="M68:M69"/>
    <mergeCell ref="N68:N69"/>
    <mergeCell ref="G69:J69"/>
    <mergeCell ref="B83:B85"/>
    <mergeCell ref="C83:F85"/>
    <mergeCell ref="G83:G85"/>
    <mergeCell ref="I83:I85"/>
    <mergeCell ref="J83:L85"/>
    <mergeCell ref="M83:M85"/>
    <mergeCell ref="B76:B82"/>
    <mergeCell ref="C76:F82"/>
    <mergeCell ref="G76:G82"/>
    <mergeCell ref="I76:I82"/>
    <mergeCell ref="J76:L82"/>
    <mergeCell ref="M76:M82"/>
    <mergeCell ref="B93:B95"/>
    <mergeCell ref="C93:F95"/>
    <mergeCell ref="G93:G95"/>
    <mergeCell ref="I93:I95"/>
    <mergeCell ref="J93:L95"/>
    <mergeCell ref="M93:M95"/>
    <mergeCell ref="B89:B92"/>
    <mergeCell ref="C89:F92"/>
    <mergeCell ref="G89:G92"/>
    <mergeCell ref="I89:I92"/>
    <mergeCell ref="J89:L92"/>
    <mergeCell ref="M89:M92"/>
    <mergeCell ref="C116:D116"/>
    <mergeCell ref="C108:D108"/>
    <mergeCell ref="C109:D109"/>
    <mergeCell ref="C110:D110"/>
    <mergeCell ref="F110:F115"/>
    <mergeCell ref="C111:D111"/>
    <mergeCell ref="C112:D112"/>
    <mergeCell ref="C113:D113"/>
    <mergeCell ref="C114:D114"/>
    <mergeCell ref="C115:D115"/>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118"/>
  <sheetViews>
    <sheetView workbookViewId="0">
      <selection activeCell="E70" sqref="E70"/>
    </sheetView>
  </sheetViews>
  <sheetFormatPr baseColWidth="10" defaultColWidth="11.42578125" defaultRowHeight="15" x14ac:dyDescent="0.2"/>
  <cols>
    <col min="1" max="1" width="6" style="107" customWidth="1"/>
    <col min="2" max="2" width="25.140625" style="107" customWidth="1"/>
    <col min="3" max="5" width="35.42578125" style="107" customWidth="1"/>
    <col min="6" max="6" width="53" style="107" customWidth="1"/>
    <col min="7" max="7" width="22.42578125" style="107" customWidth="1"/>
    <col min="8" max="8" width="20.85546875" style="107" customWidth="1"/>
    <col min="9" max="9" width="32" style="107" customWidth="1"/>
    <col min="10" max="10" width="36.7109375" style="107" customWidth="1"/>
    <col min="11" max="11" width="30.7109375" style="107" customWidth="1"/>
    <col min="12" max="12" width="45.42578125" style="108" customWidth="1"/>
    <col min="13" max="13" width="52.140625" style="108" customWidth="1"/>
    <col min="14" max="14" width="53" style="108" customWidth="1"/>
    <col min="15" max="15" width="27.140625" style="109" customWidth="1"/>
    <col min="16" max="16" width="16.85546875" style="107" customWidth="1"/>
    <col min="17" max="16384" width="11.42578125" style="107"/>
  </cols>
  <sheetData>
    <row r="1" spans="1:16" ht="15.75" x14ac:dyDescent="0.25">
      <c r="A1" s="106"/>
      <c r="B1" s="106"/>
      <c r="C1" s="106"/>
      <c r="D1" s="106"/>
      <c r="E1" s="106"/>
      <c r="F1" s="106"/>
      <c r="G1" s="106"/>
      <c r="H1" s="106"/>
      <c r="I1" s="106"/>
    </row>
    <row r="2" spans="1:16" ht="21.75" customHeight="1" x14ac:dyDescent="0.2">
      <c r="B2" s="505" t="s">
        <v>69</v>
      </c>
      <c r="C2" s="508"/>
      <c r="D2" s="508"/>
      <c r="E2" s="508"/>
      <c r="F2" s="508"/>
      <c r="G2" s="508"/>
      <c r="H2" s="508"/>
      <c r="I2" s="508"/>
      <c r="J2" s="508"/>
      <c r="K2" s="508"/>
      <c r="L2" s="508"/>
      <c r="M2" s="508"/>
      <c r="N2" s="506"/>
      <c r="O2" s="55"/>
      <c r="P2" s="55"/>
    </row>
    <row r="3" spans="1:16" ht="15.75" x14ac:dyDescent="0.25">
      <c r="A3" s="106"/>
      <c r="B3" s="106"/>
      <c r="C3" s="106"/>
      <c r="D3" s="106"/>
      <c r="E3" s="106"/>
      <c r="F3" s="106"/>
      <c r="G3" s="106"/>
      <c r="H3" s="106"/>
      <c r="I3" s="106"/>
    </row>
    <row r="4" spans="1:16" ht="53.1" customHeight="1" x14ac:dyDescent="0.2">
      <c r="B4" s="505" t="s">
        <v>70</v>
      </c>
      <c r="C4" s="508"/>
      <c r="D4" s="508"/>
      <c r="E4" s="508"/>
      <c r="F4" s="508"/>
      <c r="G4" s="508"/>
      <c r="H4" s="508"/>
      <c r="I4" s="508"/>
      <c r="J4" s="508"/>
      <c r="K4" s="508"/>
      <c r="L4" s="508"/>
      <c r="M4" s="508"/>
      <c r="N4" s="506"/>
      <c r="O4" s="55"/>
      <c r="P4" s="55"/>
    </row>
    <row r="5" spans="1:16" ht="15.75" x14ac:dyDescent="0.2">
      <c r="A5" s="215"/>
      <c r="B5" s="215"/>
      <c r="C5" s="215"/>
      <c r="D5" s="215"/>
      <c r="E5" s="215"/>
      <c r="F5" s="215"/>
      <c r="G5" s="215"/>
      <c r="H5" s="215"/>
      <c r="I5" s="215"/>
      <c r="J5" s="215"/>
      <c r="K5" s="215"/>
      <c r="L5" s="215"/>
      <c r="M5" s="215"/>
      <c r="N5" s="215"/>
      <c r="O5" s="110"/>
    </row>
    <row r="6" spans="1:16" s="112" customFormat="1" ht="39.75" customHeight="1" x14ac:dyDescent="0.2">
      <c r="A6" s="111"/>
      <c r="B6" s="505" t="s">
        <v>71</v>
      </c>
      <c r="C6" s="508"/>
      <c r="D6" s="508"/>
      <c r="E6" s="508"/>
      <c r="F6" s="508"/>
      <c r="G6" s="508"/>
      <c r="H6" s="508"/>
      <c r="I6" s="508"/>
      <c r="J6" s="508"/>
      <c r="K6" s="508"/>
      <c r="L6" s="508"/>
      <c r="M6" s="508"/>
      <c r="N6" s="508"/>
    </row>
    <row r="7" spans="1:16" s="112" customFormat="1" ht="30" customHeight="1" x14ac:dyDescent="0.2">
      <c r="B7" s="352" t="s">
        <v>3</v>
      </c>
      <c r="C7" s="352" t="s">
        <v>4</v>
      </c>
      <c r="D7" s="498" t="s">
        <v>72</v>
      </c>
      <c r="E7" s="498"/>
      <c r="F7" s="352" t="s">
        <v>6</v>
      </c>
      <c r="G7" s="352" t="s">
        <v>7</v>
      </c>
      <c r="H7" s="352" t="s">
        <v>8</v>
      </c>
      <c r="I7" s="352" t="s">
        <v>9</v>
      </c>
      <c r="J7" s="495" t="s">
        <v>73</v>
      </c>
      <c r="K7" s="498" t="s">
        <v>11</v>
      </c>
      <c r="L7" s="498"/>
      <c r="M7" s="352" t="s">
        <v>12</v>
      </c>
      <c r="N7" s="352" t="s">
        <v>74</v>
      </c>
    </row>
    <row r="8" spans="1:16" s="112" customFormat="1" ht="30" customHeight="1" x14ac:dyDescent="0.2">
      <c r="B8" s="352"/>
      <c r="C8" s="352"/>
      <c r="D8" s="498"/>
      <c r="E8" s="498"/>
      <c r="F8" s="352"/>
      <c r="G8" s="352"/>
      <c r="H8" s="352"/>
      <c r="I8" s="352"/>
      <c r="J8" s="496"/>
      <c r="K8" s="498"/>
      <c r="L8" s="498"/>
      <c r="M8" s="352"/>
      <c r="N8" s="352"/>
    </row>
    <row r="9" spans="1:16" s="112" customFormat="1" ht="30" customHeight="1" x14ac:dyDescent="0.2">
      <c r="B9" s="352"/>
      <c r="C9" s="352"/>
      <c r="D9" s="498"/>
      <c r="E9" s="498"/>
      <c r="F9" s="352"/>
      <c r="G9" s="352"/>
      <c r="H9" s="352"/>
      <c r="I9" s="352"/>
      <c r="J9" s="496"/>
      <c r="K9" s="498"/>
      <c r="L9" s="498"/>
      <c r="M9" s="352"/>
      <c r="N9" s="352"/>
    </row>
    <row r="10" spans="1:16" s="112" customFormat="1" ht="30" customHeight="1" x14ac:dyDescent="0.2">
      <c r="B10" s="352"/>
      <c r="C10" s="352"/>
      <c r="D10" s="498"/>
      <c r="E10" s="498"/>
      <c r="F10" s="352"/>
      <c r="G10" s="352"/>
      <c r="H10" s="352"/>
      <c r="I10" s="352"/>
      <c r="J10" s="496"/>
      <c r="K10" s="498"/>
      <c r="L10" s="498"/>
      <c r="M10" s="352"/>
      <c r="N10" s="352"/>
    </row>
    <row r="11" spans="1:16" s="112" customFormat="1" ht="30" customHeight="1" x14ac:dyDescent="0.2">
      <c r="B11" s="352"/>
      <c r="C11" s="352"/>
      <c r="D11" s="498"/>
      <c r="E11" s="498"/>
      <c r="F11" s="352"/>
      <c r="G11" s="352"/>
      <c r="H11" s="352"/>
      <c r="I11" s="352"/>
      <c r="J11" s="497"/>
      <c r="K11" s="498"/>
      <c r="L11" s="498"/>
      <c r="M11" s="352"/>
      <c r="N11" s="352"/>
    </row>
    <row r="12" spans="1:16" s="112" customFormat="1" ht="118.5" customHeight="1" x14ac:dyDescent="0.2">
      <c r="B12" s="351" t="s">
        <v>131</v>
      </c>
      <c r="C12" s="72"/>
      <c r="D12" s="505"/>
      <c r="E12" s="506"/>
      <c r="F12" s="113"/>
      <c r="G12" s="114"/>
      <c r="H12" s="115"/>
      <c r="I12" s="116"/>
      <c r="J12" s="363">
        <f>+I12+I13</f>
        <v>0</v>
      </c>
      <c r="K12" s="507"/>
      <c r="L12" s="507"/>
      <c r="M12" s="117"/>
      <c r="N12" s="358"/>
    </row>
    <row r="13" spans="1:16" s="112" customFormat="1" ht="132" customHeight="1" x14ac:dyDescent="0.2">
      <c r="B13" s="351"/>
      <c r="C13" s="86"/>
      <c r="D13" s="505"/>
      <c r="E13" s="506"/>
      <c r="F13" s="113"/>
      <c r="G13" s="114"/>
      <c r="H13" s="115"/>
      <c r="I13" s="116"/>
      <c r="J13" s="365"/>
      <c r="K13" s="507"/>
      <c r="L13" s="507"/>
      <c r="M13" s="117"/>
      <c r="N13" s="360"/>
    </row>
    <row r="14" spans="1:16" s="112" customFormat="1" ht="15.75" x14ac:dyDescent="0.2">
      <c r="B14" s="71"/>
      <c r="C14" s="118"/>
      <c r="D14" s="118"/>
      <c r="E14" s="118"/>
      <c r="F14" s="118"/>
      <c r="G14" s="118"/>
      <c r="H14" s="111"/>
      <c r="I14" s="119"/>
      <c r="J14" s="120"/>
      <c r="K14" s="120"/>
      <c r="L14" s="121"/>
      <c r="M14" s="122"/>
      <c r="N14" s="122"/>
    </row>
    <row r="15" spans="1:16" s="112" customFormat="1" ht="39.950000000000003" customHeight="1" x14ac:dyDescent="0.2">
      <c r="B15" s="123"/>
      <c r="C15" s="123"/>
      <c r="D15" s="123"/>
      <c r="E15" s="123"/>
      <c r="F15" s="93" t="s">
        <v>22</v>
      </c>
      <c r="G15" s="94" t="s">
        <v>23</v>
      </c>
      <c r="H15" s="123"/>
      <c r="I15" s="148" t="e">
        <f>AVERAGE(I12:I13)</f>
        <v>#DIV/0!</v>
      </c>
      <c r="J15" s="124"/>
      <c r="K15" s="125"/>
    </row>
    <row r="16" spans="1:16" s="112" customFormat="1" ht="37.5" customHeight="1" x14ac:dyDescent="0.2">
      <c r="B16" s="123"/>
      <c r="C16" s="123"/>
      <c r="D16" s="123"/>
      <c r="E16" s="123"/>
      <c r="F16" s="103">
        <v>116118354</v>
      </c>
      <c r="G16" s="104">
        <f>F16/SMMLV!D44</f>
        <v>81.572429926238144</v>
      </c>
      <c r="H16" s="123"/>
      <c r="I16" s="123"/>
      <c r="J16" s="126"/>
      <c r="K16" s="126"/>
      <c r="L16" s="123"/>
    </row>
    <row r="17" spans="2:14" s="112" customFormat="1" ht="16.5" thickBot="1" x14ac:dyDescent="0.25">
      <c r="B17" s="123"/>
      <c r="C17" s="123"/>
      <c r="D17" s="123"/>
      <c r="E17" s="123"/>
      <c r="F17" s="111"/>
      <c r="G17" s="127"/>
      <c r="H17" s="126"/>
      <c r="I17" s="123"/>
      <c r="J17" s="120"/>
      <c r="K17" s="120"/>
      <c r="L17" s="121"/>
      <c r="M17" s="122"/>
      <c r="N17" s="122"/>
    </row>
    <row r="18" spans="2:14" s="112" customFormat="1" ht="27" customHeight="1" thickBot="1" x14ac:dyDescent="0.25">
      <c r="B18" s="488" t="s">
        <v>26</v>
      </c>
      <c r="C18" s="489"/>
      <c r="D18" s="489"/>
      <c r="E18" s="489"/>
      <c r="F18" s="489"/>
      <c r="G18" s="489"/>
      <c r="H18" s="489"/>
      <c r="I18" s="490"/>
      <c r="J18" s="126"/>
      <c r="K18" s="125"/>
      <c r="L18" s="55"/>
      <c r="M18" s="55"/>
      <c r="N18" s="122"/>
    </row>
    <row r="19" spans="2:14" s="112" customFormat="1" ht="134.25" customHeight="1" x14ac:dyDescent="0.2">
      <c r="B19" s="95" t="s">
        <v>3</v>
      </c>
      <c r="C19" s="96" t="s">
        <v>4</v>
      </c>
      <c r="D19" s="96" t="s">
        <v>27</v>
      </c>
      <c r="E19" s="96" t="s">
        <v>28</v>
      </c>
      <c r="F19" s="96" t="s">
        <v>29</v>
      </c>
      <c r="G19" s="96" t="s">
        <v>30</v>
      </c>
      <c r="H19" s="96" t="s">
        <v>74</v>
      </c>
      <c r="I19" s="97" t="s">
        <v>32</v>
      </c>
    </row>
    <row r="20" spans="2:14" s="112" customFormat="1" ht="115.5" customHeight="1" x14ac:dyDescent="0.2">
      <c r="B20" s="491"/>
      <c r="C20" s="86"/>
      <c r="D20" s="86"/>
      <c r="E20" s="87"/>
      <c r="F20" s="86"/>
      <c r="G20" s="86"/>
      <c r="H20" s="492"/>
      <c r="I20" s="494"/>
    </row>
    <row r="21" spans="2:14" s="112" customFormat="1" ht="115.5" customHeight="1" thickBot="1" x14ac:dyDescent="0.25">
      <c r="B21" s="407"/>
      <c r="C21" s="98"/>
      <c r="D21" s="98"/>
      <c r="E21" s="99"/>
      <c r="F21" s="98"/>
      <c r="G21" s="98"/>
      <c r="H21" s="493"/>
      <c r="I21" s="414"/>
    </row>
    <row r="22" spans="2:14" s="112" customFormat="1" ht="38.25" customHeight="1" x14ac:dyDescent="0.2">
      <c r="B22" s="123"/>
      <c r="C22" s="123"/>
      <c r="F22" s="71"/>
      <c r="G22" s="71"/>
      <c r="H22" s="71"/>
      <c r="I22" s="128"/>
      <c r="J22" s="71"/>
      <c r="K22" s="71"/>
      <c r="L22" s="111"/>
      <c r="N22" s="71"/>
    </row>
    <row r="23" spans="2:14" s="112" customFormat="1" ht="38.25" hidden="1" customHeight="1" thickBot="1" x14ac:dyDescent="0.25">
      <c r="B23" s="499" t="s">
        <v>75</v>
      </c>
      <c r="C23" s="500"/>
      <c r="D23" s="500"/>
      <c r="E23" s="500"/>
      <c r="F23" s="500"/>
      <c r="G23" s="501"/>
      <c r="H23" s="71"/>
      <c r="I23" s="128"/>
      <c r="J23" s="71"/>
      <c r="K23" s="71"/>
      <c r="L23" s="111"/>
      <c r="N23" s="71"/>
    </row>
    <row r="24" spans="2:14" s="130" customFormat="1" ht="27" hidden="1" customHeight="1" x14ac:dyDescent="0.2">
      <c r="B24" s="502" t="s">
        <v>76</v>
      </c>
      <c r="C24" s="502" t="s">
        <v>77</v>
      </c>
      <c r="D24" s="502" t="s">
        <v>78</v>
      </c>
      <c r="E24" s="129" t="s">
        <v>79</v>
      </c>
      <c r="F24" s="129" t="s">
        <v>80</v>
      </c>
      <c r="G24" s="502" t="s">
        <v>81</v>
      </c>
    </row>
    <row r="25" spans="2:14" s="130" customFormat="1" ht="26.25" hidden="1" customHeight="1" thickBot="1" x14ac:dyDescent="0.25">
      <c r="B25" s="503"/>
      <c r="C25" s="503"/>
      <c r="D25" s="503"/>
      <c r="E25" s="70" t="s">
        <v>82</v>
      </c>
      <c r="F25" s="70" t="s">
        <v>82</v>
      </c>
      <c r="G25" s="504"/>
    </row>
    <row r="26" spans="2:14" s="130" customFormat="1" ht="78.75" hidden="1" customHeight="1" x14ac:dyDescent="0.2">
      <c r="B26" s="470" t="s">
        <v>83</v>
      </c>
      <c r="C26" s="73" t="s">
        <v>84</v>
      </c>
      <c r="D26" s="73" t="s">
        <v>85</v>
      </c>
      <c r="E26" s="73" t="s">
        <v>86</v>
      </c>
      <c r="F26" s="131" t="s">
        <v>87</v>
      </c>
      <c r="G26" s="486"/>
    </row>
    <row r="27" spans="2:14" s="130" customFormat="1" ht="49.5" hidden="1" customHeight="1" x14ac:dyDescent="0.2">
      <c r="B27" s="275"/>
      <c r="C27" s="350"/>
      <c r="D27" s="350"/>
      <c r="E27" s="350"/>
      <c r="F27" s="132">
        <v>1</v>
      </c>
      <c r="G27" s="487"/>
    </row>
    <row r="28" spans="2:14" s="130" customFormat="1" ht="49.5" hidden="1" customHeight="1" x14ac:dyDescent="0.2">
      <c r="B28" s="275"/>
      <c r="C28" s="350"/>
      <c r="D28" s="350"/>
      <c r="E28" s="350"/>
      <c r="F28" s="132">
        <v>2</v>
      </c>
      <c r="G28" s="487"/>
    </row>
    <row r="29" spans="2:14" s="130" customFormat="1" ht="49.5" hidden="1" customHeight="1" x14ac:dyDescent="0.2">
      <c r="B29" s="275"/>
      <c r="C29" s="350"/>
      <c r="D29" s="350"/>
      <c r="E29" s="350"/>
      <c r="F29" s="132">
        <v>3</v>
      </c>
      <c r="G29" s="487"/>
    </row>
    <row r="30" spans="2:14" s="130" customFormat="1" ht="49.5" hidden="1" customHeight="1" x14ac:dyDescent="0.2">
      <c r="B30" s="275"/>
      <c r="C30" s="350"/>
      <c r="D30" s="350"/>
      <c r="E30" s="350"/>
      <c r="F30" s="132">
        <v>4</v>
      </c>
      <c r="G30" s="487"/>
    </row>
    <row r="31" spans="2:14" s="130" customFormat="1" ht="49.5" hidden="1" customHeight="1" thickBot="1" x14ac:dyDescent="0.25">
      <c r="B31" s="474"/>
      <c r="C31" s="471"/>
      <c r="D31" s="471"/>
      <c r="E31" s="471"/>
      <c r="F31" s="133">
        <v>5</v>
      </c>
      <c r="G31" s="483"/>
    </row>
    <row r="32" spans="2:14" s="130" customFormat="1" ht="83.25" hidden="1" customHeight="1" x14ac:dyDescent="0.2">
      <c r="B32" s="470" t="s">
        <v>88</v>
      </c>
      <c r="C32" s="73" t="s">
        <v>84</v>
      </c>
      <c r="D32" s="73"/>
      <c r="E32" s="73" t="s">
        <v>89</v>
      </c>
      <c r="F32" s="131" t="s">
        <v>90</v>
      </c>
      <c r="G32" s="134" t="s">
        <v>12</v>
      </c>
    </row>
    <row r="33" spans="2:7" s="130" customFormat="1" ht="57" hidden="1" customHeight="1" x14ac:dyDescent="0.2">
      <c r="B33" s="275"/>
      <c r="C33" s="350"/>
      <c r="D33" s="350"/>
      <c r="E33" s="350"/>
      <c r="F33" s="132">
        <v>1</v>
      </c>
      <c r="G33" s="483"/>
    </row>
    <row r="34" spans="2:7" s="130" customFormat="1" ht="57" hidden="1" customHeight="1" x14ac:dyDescent="0.2">
      <c r="B34" s="275"/>
      <c r="C34" s="350"/>
      <c r="D34" s="350"/>
      <c r="E34" s="350"/>
      <c r="F34" s="132">
        <v>2</v>
      </c>
      <c r="G34" s="484"/>
    </row>
    <row r="35" spans="2:7" s="130" customFormat="1" ht="57" hidden="1" customHeight="1" x14ac:dyDescent="0.2">
      <c r="B35" s="275"/>
      <c r="C35" s="350"/>
      <c r="D35" s="350"/>
      <c r="E35" s="350"/>
      <c r="F35" s="132">
        <v>3</v>
      </c>
      <c r="G35" s="484"/>
    </row>
    <row r="36" spans="2:7" s="130" customFormat="1" ht="57" hidden="1" customHeight="1" thickBot="1" x14ac:dyDescent="0.25">
      <c r="B36" s="474"/>
      <c r="C36" s="471"/>
      <c r="D36" s="471"/>
      <c r="E36" s="471"/>
      <c r="F36" s="133">
        <v>4</v>
      </c>
      <c r="G36" s="484"/>
    </row>
    <row r="37" spans="2:7" s="130" customFormat="1" ht="63.75" hidden="1" customHeight="1" x14ac:dyDescent="0.2">
      <c r="B37" s="470" t="s">
        <v>91</v>
      </c>
      <c r="C37" s="73" t="s">
        <v>92</v>
      </c>
      <c r="D37" s="73" t="s">
        <v>93</v>
      </c>
      <c r="E37" s="73" t="s">
        <v>89</v>
      </c>
      <c r="F37" s="131" t="s">
        <v>94</v>
      </c>
      <c r="G37" s="134" t="s">
        <v>12</v>
      </c>
    </row>
    <row r="38" spans="2:7" s="130" customFormat="1" ht="54" hidden="1" customHeight="1" x14ac:dyDescent="0.2">
      <c r="B38" s="275"/>
      <c r="C38" s="350"/>
      <c r="D38" s="350"/>
      <c r="E38" s="350"/>
      <c r="F38" s="132">
        <v>1</v>
      </c>
      <c r="G38" s="483"/>
    </row>
    <row r="39" spans="2:7" s="130" customFormat="1" ht="54" hidden="1" customHeight="1" x14ac:dyDescent="0.2">
      <c r="B39" s="275"/>
      <c r="C39" s="350"/>
      <c r="D39" s="350"/>
      <c r="E39" s="350"/>
      <c r="F39" s="132">
        <v>2</v>
      </c>
      <c r="G39" s="484"/>
    </row>
    <row r="40" spans="2:7" s="130" customFormat="1" ht="54" hidden="1" customHeight="1" x14ac:dyDescent="0.2">
      <c r="B40" s="275"/>
      <c r="C40" s="350"/>
      <c r="D40" s="350"/>
      <c r="E40" s="350"/>
      <c r="F40" s="132">
        <v>3</v>
      </c>
      <c r="G40" s="484"/>
    </row>
    <row r="41" spans="2:7" s="130" customFormat="1" ht="54" hidden="1" customHeight="1" thickBot="1" x14ac:dyDescent="0.25">
      <c r="B41" s="474"/>
      <c r="C41" s="471"/>
      <c r="D41" s="471"/>
      <c r="E41" s="471"/>
      <c r="F41" s="133">
        <v>4</v>
      </c>
      <c r="G41" s="484"/>
    </row>
    <row r="42" spans="2:7" s="130" customFormat="1" ht="57.75" hidden="1" customHeight="1" x14ac:dyDescent="0.2">
      <c r="B42" s="470" t="s">
        <v>95</v>
      </c>
      <c r="C42" s="73" t="s">
        <v>96</v>
      </c>
      <c r="D42" s="135"/>
      <c r="E42" s="73" t="s">
        <v>97</v>
      </c>
      <c r="F42" s="131" t="s">
        <v>98</v>
      </c>
      <c r="G42" s="134" t="s">
        <v>12</v>
      </c>
    </row>
    <row r="43" spans="2:7" s="130" customFormat="1" ht="57.75" hidden="1" customHeight="1" x14ac:dyDescent="0.2">
      <c r="B43" s="275"/>
      <c r="C43" s="350"/>
      <c r="D43" s="481"/>
      <c r="E43" s="350"/>
      <c r="F43" s="136"/>
      <c r="G43" s="483"/>
    </row>
    <row r="44" spans="2:7" s="130" customFormat="1" ht="57.75" hidden="1" customHeight="1" x14ac:dyDescent="0.2">
      <c r="B44" s="275"/>
      <c r="C44" s="350"/>
      <c r="D44" s="481"/>
      <c r="E44" s="350"/>
      <c r="F44" s="136"/>
      <c r="G44" s="484"/>
    </row>
    <row r="45" spans="2:7" s="130" customFormat="1" ht="57.75" hidden="1" customHeight="1" x14ac:dyDescent="0.2">
      <c r="B45" s="275"/>
      <c r="C45" s="350"/>
      <c r="D45" s="481"/>
      <c r="E45" s="350"/>
      <c r="F45" s="136"/>
      <c r="G45" s="484"/>
    </row>
    <row r="46" spans="2:7" s="130" customFormat="1" ht="57.75" hidden="1" customHeight="1" thickBot="1" x14ac:dyDescent="0.25">
      <c r="B46" s="276"/>
      <c r="C46" s="460"/>
      <c r="D46" s="482"/>
      <c r="E46" s="460"/>
      <c r="F46" s="137"/>
      <c r="G46" s="485"/>
    </row>
    <row r="47" spans="2:7" s="130" customFormat="1" ht="52.5" hidden="1" customHeight="1" x14ac:dyDescent="0.2">
      <c r="B47" s="470" t="s">
        <v>99</v>
      </c>
      <c r="C47" s="73" t="s">
        <v>100</v>
      </c>
      <c r="D47" s="135"/>
      <c r="E47" s="73" t="s">
        <v>101</v>
      </c>
      <c r="F47" s="131" t="s">
        <v>102</v>
      </c>
      <c r="G47" s="134" t="s">
        <v>12</v>
      </c>
    </row>
    <row r="48" spans="2:7" s="130" customFormat="1" ht="52.5" hidden="1" customHeight="1" x14ac:dyDescent="0.2">
      <c r="B48" s="275"/>
      <c r="C48" s="350"/>
      <c r="D48" s="481"/>
      <c r="E48" s="350"/>
      <c r="F48" s="136"/>
      <c r="G48" s="483"/>
    </row>
    <row r="49" spans="1:16" s="130" customFormat="1" ht="52.5" hidden="1" customHeight="1" x14ac:dyDescent="0.2">
      <c r="B49" s="275"/>
      <c r="C49" s="350"/>
      <c r="D49" s="481"/>
      <c r="E49" s="350"/>
      <c r="F49" s="136"/>
      <c r="G49" s="484"/>
    </row>
    <row r="50" spans="1:16" s="130" customFormat="1" ht="52.5" hidden="1" customHeight="1" x14ac:dyDescent="0.2">
      <c r="B50" s="275"/>
      <c r="C50" s="350"/>
      <c r="D50" s="481"/>
      <c r="E50" s="350"/>
      <c r="F50" s="136"/>
      <c r="G50" s="484"/>
    </row>
    <row r="51" spans="1:16" s="130" customFormat="1" ht="52.5" hidden="1" customHeight="1" thickBot="1" x14ac:dyDescent="0.25">
      <c r="B51" s="276"/>
      <c r="C51" s="460"/>
      <c r="D51" s="482"/>
      <c r="E51" s="460"/>
      <c r="F51" s="137"/>
      <c r="G51" s="485"/>
    </row>
    <row r="52" spans="1:16" s="130" customFormat="1" ht="31.5" hidden="1" customHeight="1" x14ac:dyDescent="0.2">
      <c r="B52" s="470" t="s">
        <v>103</v>
      </c>
      <c r="C52" s="73" t="s">
        <v>104</v>
      </c>
      <c r="D52" s="135"/>
      <c r="E52" s="73" t="s">
        <v>105</v>
      </c>
      <c r="F52" s="131" t="s">
        <v>106</v>
      </c>
      <c r="G52" s="134" t="s">
        <v>12</v>
      </c>
    </row>
    <row r="53" spans="1:16" s="112" customFormat="1" ht="46.5" hidden="1" customHeight="1" x14ac:dyDescent="0.2">
      <c r="B53" s="275"/>
      <c r="C53" s="350"/>
      <c r="D53" s="481"/>
      <c r="E53" s="350"/>
      <c r="F53" s="136"/>
      <c r="G53" s="483"/>
      <c r="H53" s="71"/>
      <c r="I53" s="128"/>
      <c r="J53" s="71"/>
      <c r="K53" s="71"/>
      <c r="L53" s="111"/>
      <c r="N53" s="71"/>
    </row>
    <row r="54" spans="1:16" s="112" customFormat="1" ht="46.5" hidden="1" customHeight="1" x14ac:dyDescent="0.2">
      <c r="B54" s="275"/>
      <c r="C54" s="350"/>
      <c r="D54" s="481"/>
      <c r="E54" s="350"/>
      <c r="F54" s="136"/>
      <c r="G54" s="484"/>
      <c r="H54" s="71"/>
      <c r="I54" s="128"/>
      <c r="J54" s="71"/>
      <c r="K54" s="71"/>
      <c r="L54" s="111"/>
      <c r="N54" s="71"/>
    </row>
    <row r="55" spans="1:16" s="112" customFormat="1" ht="46.5" hidden="1" customHeight="1" x14ac:dyDescent="0.2">
      <c r="B55" s="275"/>
      <c r="C55" s="350"/>
      <c r="D55" s="481"/>
      <c r="E55" s="350"/>
      <c r="F55" s="136"/>
      <c r="G55" s="484"/>
      <c r="H55" s="71"/>
      <c r="I55" s="128"/>
      <c r="J55" s="71"/>
      <c r="K55" s="71"/>
      <c r="L55" s="111"/>
      <c r="N55" s="71"/>
    </row>
    <row r="56" spans="1:16" s="112" customFormat="1" ht="46.5" hidden="1" customHeight="1" x14ac:dyDescent="0.2">
      <c r="B56" s="276"/>
      <c r="C56" s="460"/>
      <c r="D56" s="482"/>
      <c r="E56" s="460"/>
      <c r="F56" s="137"/>
      <c r="G56" s="485"/>
      <c r="H56" s="71"/>
      <c r="I56" s="130"/>
      <c r="J56" s="130"/>
      <c r="K56" s="130"/>
      <c r="L56" s="130"/>
      <c r="M56" s="130"/>
      <c r="N56" s="130"/>
    </row>
    <row r="57" spans="1:16" s="112" customFormat="1" ht="38.25" hidden="1" customHeight="1" x14ac:dyDescent="0.2">
      <c r="B57" s="123"/>
      <c r="C57" s="123"/>
      <c r="F57" s="71"/>
      <c r="G57" s="71"/>
      <c r="H57" s="71"/>
      <c r="I57" s="130"/>
      <c r="J57" s="130"/>
      <c r="K57" s="130"/>
      <c r="L57" s="130"/>
      <c r="M57" s="130"/>
      <c r="N57" s="130"/>
    </row>
    <row r="58" spans="1:16" s="109" customFormat="1" ht="33.75" hidden="1" customHeight="1" x14ac:dyDescent="0.2">
      <c r="A58" s="107"/>
      <c r="B58" s="478" t="s">
        <v>107</v>
      </c>
      <c r="C58" s="479"/>
      <c r="D58" s="479"/>
      <c r="E58" s="479"/>
      <c r="F58" s="479"/>
      <c r="G58" s="480"/>
      <c r="H58" s="71"/>
      <c r="I58" s="130"/>
      <c r="J58" s="130"/>
      <c r="K58" s="130"/>
      <c r="L58" s="130"/>
      <c r="M58" s="130"/>
      <c r="N58" s="130"/>
      <c r="P58" s="107"/>
    </row>
    <row r="59" spans="1:16" s="130" customFormat="1" ht="30" hidden="1" customHeight="1" x14ac:dyDescent="0.2">
      <c r="B59" s="100" t="s">
        <v>76</v>
      </c>
      <c r="C59" s="101" t="s">
        <v>77</v>
      </c>
      <c r="D59" s="101" t="s">
        <v>78</v>
      </c>
      <c r="E59" s="101" t="s">
        <v>108</v>
      </c>
      <c r="F59" s="101" t="s">
        <v>109</v>
      </c>
      <c r="G59" s="102"/>
    </row>
    <row r="60" spans="1:16" s="130" customFormat="1" ht="180" hidden="1" customHeight="1" x14ac:dyDescent="0.2">
      <c r="B60" s="473" t="s">
        <v>110</v>
      </c>
      <c r="C60" s="475" t="s">
        <v>84</v>
      </c>
      <c r="D60" s="475" t="s">
        <v>85</v>
      </c>
      <c r="E60" s="476" t="s">
        <v>111</v>
      </c>
      <c r="F60" s="92"/>
      <c r="G60" s="477" t="s">
        <v>12</v>
      </c>
    </row>
    <row r="61" spans="1:16" s="130" customFormat="1" ht="180" hidden="1" customHeight="1" x14ac:dyDescent="0.2">
      <c r="B61" s="474"/>
      <c r="C61" s="471"/>
      <c r="D61" s="471"/>
      <c r="E61" s="462"/>
      <c r="F61" s="90"/>
      <c r="G61" s="472"/>
    </row>
    <row r="62" spans="1:16" s="130" customFormat="1" ht="180" hidden="1" customHeight="1" x14ac:dyDescent="0.2">
      <c r="B62" s="470" t="s">
        <v>112</v>
      </c>
      <c r="C62" s="459" t="s">
        <v>84</v>
      </c>
      <c r="D62" s="461"/>
      <c r="E62" s="461" t="s">
        <v>113</v>
      </c>
      <c r="F62" s="89"/>
      <c r="G62" s="463" t="s">
        <v>12</v>
      </c>
    </row>
    <row r="63" spans="1:16" s="130" customFormat="1" ht="180" hidden="1" customHeight="1" x14ac:dyDescent="0.2">
      <c r="B63" s="276"/>
      <c r="C63" s="471"/>
      <c r="D63" s="462"/>
      <c r="E63" s="462"/>
      <c r="F63" s="90"/>
      <c r="G63" s="472"/>
    </row>
    <row r="64" spans="1:16" s="130" customFormat="1" ht="180" hidden="1" customHeight="1" x14ac:dyDescent="0.2">
      <c r="B64" s="455" t="s">
        <v>114</v>
      </c>
      <c r="C64" s="457" t="s">
        <v>92</v>
      </c>
      <c r="D64" s="459" t="s">
        <v>93</v>
      </c>
      <c r="E64" s="461" t="s">
        <v>115</v>
      </c>
      <c r="F64" s="89"/>
      <c r="G64" s="463" t="s">
        <v>12</v>
      </c>
    </row>
    <row r="65" spans="1:16" s="130" customFormat="1" ht="180" hidden="1" customHeight="1" thickBot="1" x14ac:dyDescent="0.25">
      <c r="B65" s="456"/>
      <c r="C65" s="458"/>
      <c r="D65" s="460"/>
      <c r="E65" s="462"/>
      <c r="F65" s="91"/>
      <c r="G65" s="464"/>
    </row>
    <row r="66" spans="1:16" s="112" customFormat="1" ht="39" customHeight="1" thickBot="1" x14ac:dyDescent="0.25">
      <c r="B66" s="71"/>
      <c r="C66" s="138"/>
      <c r="D66" s="111"/>
      <c r="E66" s="111"/>
      <c r="F66" s="111"/>
      <c r="G66" s="111"/>
      <c r="H66" s="111"/>
      <c r="I66" s="138"/>
      <c r="J66" s="139"/>
      <c r="K66" s="139"/>
      <c r="L66" s="140"/>
      <c r="M66" s="122"/>
      <c r="N66" s="122"/>
    </row>
    <row r="67" spans="1:16" s="109" customFormat="1" ht="33.75" customHeight="1" thickBot="1" x14ac:dyDescent="0.25">
      <c r="A67" s="107"/>
      <c r="C67" s="55"/>
      <c r="D67" s="55"/>
      <c r="E67" s="55"/>
      <c r="F67" s="55"/>
      <c r="G67" s="438" t="s">
        <v>37</v>
      </c>
      <c r="H67" s="439"/>
      <c r="I67" s="439"/>
      <c r="J67" s="439"/>
      <c r="K67" s="439"/>
      <c r="L67" s="439"/>
      <c r="M67" s="439"/>
      <c r="N67" s="440"/>
      <c r="P67" s="107"/>
    </row>
    <row r="68" spans="1:16" s="142" customFormat="1" ht="33.75" customHeight="1" x14ac:dyDescent="0.2">
      <c r="A68" s="141"/>
      <c r="F68" s="143"/>
      <c r="G68" s="441" t="s">
        <v>39</v>
      </c>
      <c r="H68" s="442"/>
      <c r="I68" s="442"/>
      <c r="J68" s="443"/>
      <c r="K68" s="444" t="s">
        <v>116</v>
      </c>
      <c r="L68" s="445"/>
      <c r="M68" s="448" t="s">
        <v>117</v>
      </c>
      <c r="N68" s="450" t="s">
        <v>118</v>
      </c>
      <c r="P68" s="141"/>
    </row>
    <row r="69" spans="1:16" s="142" customFormat="1" ht="249" customHeight="1" x14ac:dyDescent="0.2">
      <c r="A69" s="141"/>
      <c r="F69" s="143"/>
      <c r="G69" s="452" t="s">
        <v>47</v>
      </c>
      <c r="H69" s="453"/>
      <c r="I69" s="453"/>
      <c r="J69" s="454"/>
      <c r="K69" s="446"/>
      <c r="L69" s="447"/>
      <c r="M69" s="449"/>
      <c r="N69" s="451"/>
      <c r="P69" s="141"/>
    </row>
    <row r="70" spans="1:16" s="142" customFormat="1" ht="231" customHeight="1" x14ac:dyDescent="0.2">
      <c r="A70" s="141"/>
      <c r="F70" s="143"/>
      <c r="G70" s="465" t="s">
        <v>119</v>
      </c>
      <c r="H70" s="466"/>
      <c r="I70" s="105" t="s">
        <v>120</v>
      </c>
      <c r="J70" s="68" t="s">
        <v>51</v>
      </c>
      <c r="K70" s="467">
        <v>1</v>
      </c>
      <c r="L70" s="468"/>
      <c r="M70" s="322">
        <v>0.25</v>
      </c>
      <c r="N70" s="428">
        <v>0.25</v>
      </c>
      <c r="P70" s="141"/>
    </row>
    <row r="71" spans="1:16" s="142" customFormat="1" ht="42.75" customHeight="1" thickBot="1" x14ac:dyDescent="0.25">
      <c r="A71" s="141"/>
      <c r="F71" s="143"/>
      <c r="G71" s="430">
        <v>5</v>
      </c>
      <c r="H71" s="431"/>
      <c r="I71" s="74">
        <v>5</v>
      </c>
      <c r="J71" s="69">
        <f>G71+I71</f>
        <v>10</v>
      </c>
      <c r="K71" s="456"/>
      <c r="L71" s="469"/>
      <c r="M71" s="323"/>
      <c r="N71" s="429"/>
      <c r="P71" s="141"/>
    </row>
    <row r="72" spans="1:16" s="109" customFormat="1" ht="33.75" customHeight="1" x14ac:dyDescent="0.2">
      <c r="A72" s="107"/>
      <c r="F72" s="71"/>
      <c r="G72" s="71"/>
      <c r="H72" s="71"/>
      <c r="I72" s="71"/>
      <c r="J72" s="71"/>
      <c r="K72" s="71"/>
      <c r="L72" s="71"/>
      <c r="M72" s="71"/>
      <c r="N72" s="71"/>
      <c r="P72" s="107"/>
    </row>
    <row r="73" spans="1:16" s="109" customFormat="1" ht="33.75" customHeight="1" x14ac:dyDescent="0.2">
      <c r="A73" s="107"/>
      <c r="E73" s="71"/>
      <c r="F73" s="71"/>
      <c r="G73" s="71"/>
      <c r="H73" s="71"/>
      <c r="I73" s="71"/>
      <c r="J73" s="71"/>
      <c r="K73" s="71"/>
      <c r="L73" s="71"/>
      <c r="M73" s="71"/>
      <c r="N73" s="71"/>
      <c r="P73" s="107"/>
    </row>
    <row r="74" spans="1:16" s="109" customFormat="1" ht="33.75" customHeight="1" thickBot="1" x14ac:dyDescent="0.25">
      <c r="A74" s="107"/>
      <c r="B74" s="71"/>
      <c r="C74" s="71"/>
      <c r="D74" s="71"/>
      <c r="E74" s="71"/>
      <c r="F74" s="71"/>
      <c r="G74" s="71"/>
      <c r="H74" s="71"/>
      <c r="I74" s="71"/>
      <c r="J74" s="71"/>
      <c r="K74" s="71"/>
      <c r="L74" s="71"/>
      <c r="M74" s="71"/>
      <c r="N74" s="71"/>
      <c r="P74" s="107"/>
    </row>
    <row r="75" spans="1:16" s="109" customFormat="1" ht="33.75" customHeight="1" thickBot="1" x14ac:dyDescent="0.25">
      <c r="A75" s="107"/>
      <c r="B75" s="432" t="s">
        <v>52</v>
      </c>
      <c r="C75" s="433"/>
      <c r="D75" s="433"/>
      <c r="E75" s="433"/>
      <c r="F75" s="433"/>
      <c r="G75" s="434"/>
      <c r="H75" s="71"/>
      <c r="I75" s="435" t="s">
        <v>53</v>
      </c>
      <c r="J75" s="436"/>
      <c r="K75" s="436"/>
      <c r="L75" s="436"/>
      <c r="M75" s="437"/>
      <c r="N75" s="71"/>
      <c r="P75" s="107"/>
    </row>
    <row r="76" spans="1:16" s="109" customFormat="1" ht="78" customHeight="1" x14ac:dyDescent="0.2">
      <c r="A76" s="107"/>
      <c r="B76" s="419" t="s">
        <v>54</v>
      </c>
      <c r="C76" s="420"/>
      <c r="D76" s="421"/>
      <c r="E76" s="421"/>
      <c r="F76" s="422"/>
      <c r="G76" s="426" t="s">
        <v>55</v>
      </c>
      <c r="H76" s="71"/>
      <c r="I76" s="299" t="s">
        <v>54</v>
      </c>
      <c r="J76" s="427" t="s">
        <v>56</v>
      </c>
      <c r="K76" s="427"/>
      <c r="L76" s="427"/>
      <c r="M76" s="260" t="s">
        <v>57</v>
      </c>
      <c r="N76" s="71"/>
      <c r="P76" s="107"/>
    </row>
    <row r="77" spans="1:16" s="109" customFormat="1" ht="33.75" customHeight="1" x14ac:dyDescent="0.2">
      <c r="A77" s="107"/>
      <c r="B77" s="262"/>
      <c r="C77" s="420"/>
      <c r="D77" s="421"/>
      <c r="E77" s="421"/>
      <c r="F77" s="422"/>
      <c r="G77" s="286"/>
      <c r="H77" s="71"/>
      <c r="I77" s="299"/>
      <c r="J77" s="301"/>
      <c r="K77" s="301"/>
      <c r="L77" s="301"/>
      <c r="M77" s="260"/>
      <c r="N77" s="71"/>
      <c r="P77" s="107"/>
    </row>
    <row r="78" spans="1:16" s="109" customFormat="1" ht="33.75" customHeight="1" x14ac:dyDescent="0.2">
      <c r="A78" s="107"/>
      <c r="B78" s="262"/>
      <c r="C78" s="420"/>
      <c r="D78" s="421"/>
      <c r="E78" s="421"/>
      <c r="F78" s="422"/>
      <c r="G78" s="286"/>
      <c r="H78" s="71"/>
      <c r="I78" s="299"/>
      <c r="J78" s="301"/>
      <c r="K78" s="301"/>
      <c r="L78" s="301"/>
      <c r="M78" s="260"/>
      <c r="N78" s="71"/>
      <c r="P78" s="107"/>
    </row>
    <row r="79" spans="1:16" s="109" customFormat="1" ht="33.75" customHeight="1" x14ac:dyDescent="0.2">
      <c r="A79" s="107"/>
      <c r="B79" s="262"/>
      <c r="C79" s="420"/>
      <c r="D79" s="421"/>
      <c r="E79" s="421"/>
      <c r="F79" s="422"/>
      <c r="G79" s="286"/>
      <c r="H79" s="71"/>
      <c r="I79" s="299"/>
      <c r="J79" s="301"/>
      <c r="K79" s="301"/>
      <c r="L79" s="301"/>
      <c r="M79" s="260"/>
      <c r="N79" s="71"/>
      <c r="P79" s="107"/>
    </row>
    <row r="80" spans="1:16" s="109" customFormat="1" ht="33.75" customHeight="1" x14ac:dyDescent="0.2">
      <c r="A80" s="107"/>
      <c r="B80" s="262"/>
      <c r="C80" s="420"/>
      <c r="D80" s="421"/>
      <c r="E80" s="421"/>
      <c r="F80" s="422"/>
      <c r="G80" s="286"/>
      <c r="H80" s="71"/>
      <c r="I80" s="299"/>
      <c r="J80" s="301"/>
      <c r="K80" s="301"/>
      <c r="L80" s="301"/>
      <c r="M80" s="260"/>
      <c r="N80" s="71"/>
      <c r="P80" s="107"/>
    </row>
    <row r="81" spans="1:16" s="109" customFormat="1" ht="33.75" customHeight="1" x14ac:dyDescent="0.2">
      <c r="A81" s="107"/>
      <c r="B81" s="262"/>
      <c r="C81" s="420"/>
      <c r="D81" s="421"/>
      <c r="E81" s="421"/>
      <c r="F81" s="422"/>
      <c r="G81" s="286"/>
      <c r="H81" s="71"/>
      <c r="I81" s="299"/>
      <c r="J81" s="301"/>
      <c r="K81" s="301"/>
      <c r="L81" s="301"/>
      <c r="M81" s="260"/>
      <c r="N81" s="71"/>
      <c r="P81" s="107"/>
    </row>
    <row r="82" spans="1:16" s="109" customFormat="1" ht="33.75" customHeight="1" x14ac:dyDescent="0.2">
      <c r="A82" s="107"/>
      <c r="B82" s="262"/>
      <c r="C82" s="423"/>
      <c r="D82" s="424"/>
      <c r="E82" s="424"/>
      <c r="F82" s="425"/>
      <c r="G82" s="286"/>
      <c r="H82" s="71"/>
      <c r="I82" s="300"/>
      <c r="J82" s="301"/>
      <c r="K82" s="301"/>
      <c r="L82" s="301"/>
      <c r="M82" s="261"/>
      <c r="N82" s="71"/>
      <c r="P82" s="107"/>
    </row>
    <row r="83" spans="1:16" s="109" customFormat="1" ht="33.75" customHeight="1" x14ac:dyDescent="0.2">
      <c r="A83" s="107"/>
      <c r="B83" s="262" t="str">
        <f>B12</f>
        <v>XXXXXXXXXXXX</v>
      </c>
      <c r="C83" s="264" t="s">
        <v>58</v>
      </c>
      <c r="D83" s="265"/>
      <c r="E83" s="265"/>
      <c r="F83" s="266"/>
      <c r="G83" s="273">
        <v>20</v>
      </c>
      <c r="H83" s="71"/>
      <c r="I83" s="275" t="str">
        <f>+B12</f>
        <v>XXXXXXXXXXXX</v>
      </c>
      <c r="J83" s="277"/>
      <c r="K83" s="278"/>
      <c r="L83" s="279"/>
      <c r="M83" s="286">
        <v>1</v>
      </c>
      <c r="N83" s="71"/>
      <c r="P83" s="107"/>
    </row>
    <row r="84" spans="1:16" s="109" customFormat="1" ht="33.75" customHeight="1" x14ac:dyDescent="0.2">
      <c r="A84" s="107"/>
      <c r="B84" s="262"/>
      <c r="C84" s="267"/>
      <c r="D84" s="268"/>
      <c r="E84" s="268"/>
      <c r="F84" s="269"/>
      <c r="G84" s="273"/>
      <c r="H84" s="71"/>
      <c r="I84" s="275"/>
      <c r="J84" s="280"/>
      <c r="K84" s="281"/>
      <c r="L84" s="282"/>
      <c r="M84" s="286"/>
      <c r="N84" s="71"/>
      <c r="P84" s="107"/>
    </row>
    <row r="85" spans="1:16" s="109" customFormat="1" ht="33.75" customHeight="1" thickBot="1" x14ac:dyDescent="0.25">
      <c r="A85" s="107"/>
      <c r="B85" s="263"/>
      <c r="C85" s="270"/>
      <c r="D85" s="271"/>
      <c r="E85" s="271"/>
      <c r="F85" s="272"/>
      <c r="G85" s="274"/>
      <c r="H85" s="71"/>
      <c r="I85" s="276"/>
      <c r="J85" s="283"/>
      <c r="K85" s="284"/>
      <c r="L85" s="285"/>
      <c r="M85" s="287"/>
      <c r="N85" s="71"/>
      <c r="P85" s="107"/>
    </row>
    <row r="86" spans="1:16" s="109" customFormat="1" ht="33.75" customHeight="1" x14ac:dyDescent="0.2">
      <c r="A86" s="107"/>
      <c r="B86" s="71"/>
      <c r="C86" s="71"/>
      <c r="D86" s="71"/>
      <c r="E86" s="71"/>
      <c r="F86" s="71"/>
      <c r="G86" s="71"/>
      <c r="H86" s="71"/>
      <c r="I86" s="71"/>
      <c r="J86" s="71"/>
      <c r="K86" s="71"/>
      <c r="L86" s="71"/>
      <c r="M86" s="71"/>
      <c r="N86" s="71"/>
      <c r="P86" s="107"/>
    </row>
    <row r="87" spans="1:16" s="109" customFormat="1" ht="12" customHeight="1" x14ac:dyDescent="0.2">
      <c r="A87" s="107"/>
      <c r="B87" s="107"/>
      <c r="C87" s="108"/>
      <c r="D87" s="108"/>
      <c r="E87" s="108"/>
      <c r="F87" s="108"/>
      <c r="I87" s="107"/>
      <c r="J87" s="55"/>
      <c r="K87" s="88"/>
      <c r="L87" s="88"/>
      <c r="M87" s="88"/>
      <c r="N87" s="88"/>
      <c r="O87" s="107"/>
    </row>
    <row r="88" spans="1:16" s="109" customFormat="1" ht="16.5" thickBot="1" x14ac:dyDescent="0.25">
      <c r="A88" s="107"/>
      <c r="B88" s="71"/>
      <c r="C88" s="111"/>
      <c r="D88" s="107"/>
      <c r="E88" s="107"/>
      <c r="F88" s="107"/>
      <c r="G88" s="107"/>
      <c r="H88" s="107"/>
      <c r="I88" s="107"/>
      <c r="J88" s="107"/>
      <c r="K88" s="108"/>
      <c r="L88" s="108"/>
      <c r="M88" s="108"/>
      <c r="N88" s="108"/>
      <c r="O88" s="107"/>
    </row>
    <row r="89" spans="1:16" s="109" customFormat="1" ht="87" customHeight="1" x14ac:dyDescent="0.2">
      <c r="A89" s="107"/>
      <c r="B89" s="405" t="s">
        <v>54</v>
      </c>
      <c r="C89" s="408" t="s">
        <v>60</v>
      </c>
      <c r="D89" s="409"/>
      <c r="E89" s="409"/>
      <c r="F89" s="409"/>
      <c r="G89" s="412" t="s">
        <v>61</v>
      </c>
      <c r="I89" s="415" t="s">
        <v>54</v>
      </c>
      <c r="J89" s="416" t="s">
        <v>62</v>
      </c>
      <c r="K89" s="416"/>
      <c r="L89" s="416"/>
      <c r="M89" s="418" t="s">
        <v>61</v>
      </c>
      <c r="O89" s="107"/>
    </row>
    <row r="90" spans="1:16" s="109" customFormat="1" ht="12" customHeight="1" x14ac:dyDescent="0.2">
      <c r="A90" s="107"/>
      <c r="B90" s="406"/>
      <c r="C90" s="235"/>
      <c r="D90" s="236"/>
      <c r="E90" s="236"/>
      <c r="F90" s="236"/>
      <c r="G90" s="413"/>
      <c r="I90" s="394"/>
      <c r="J90" s="369"/>
      <c r="K90" s="369"/>
      <c r="L90" s="369"/>
      <c r="M90" s="401"/>
      <c r="O90" s="107"/>
    </row>
    <row r="91" spans="1:16" s="109" customFormat="1" ht="12" customHeight="1" x14ac:dyDescent="0.2">
      <c r="A91" s="107"/>
      <c r="B91" s="406"/>
      <c r="C91" s="235"/>
      <c r="D91" s="236"/>
      <c r="E91" s="236"/>
      <c r="F91" s="236"/>
      <c r="G91" s="413"/>
      <c r="I91" s="394"/>
      <c r="J91" s="369"/>
      <c r="K91" s="369"/>
      <c r="L91" s="369"/>
      <c r="M91" s="401"/>
      <c r="O91" s="107"/>
    </row>
    <row r="92" spans="1:16" s="109" customFormat="1" ht="12" customHeight="1" thickBot="1" x14ac:dyDescent="0.25">
      <c r="A92" s="107"/>
      <c r="B92" s="407"/>
      <c r="C92" s="410"/>
      <c r="D92" s="411"/>
      <c r="E92" s="411"/>
      <c r="F92" s="411"/>
      <c r="G92" s="414"/>
      <c r="I92" s="395"/>
      <c r="J92" s="417"/>
      <c r="K92" s="417"/>
      <c r="L92" s="417"/>
      <c r="M92" s="402"/>
      <c r="O92" s="107"/>
    </row>
    <row r="93" spans="1:16" s="109" customFormat="1" ht="12" customHeight="1" x14ac:dyDescent="0.2">
      <c r="A93" s="107"/>
      <c r="B93" s="393" t="str">
        <f>B12</f>
        <v>XXXXXXXXXXXX</v>
      </c>
      <c r="C93" s="396" t="s">
        <v>63</v>
      </c>
      <c r="D93" s="397"/>
      <c r="E93" s="397"/>
      <c r="F93" s="397"/>
      <c r="G93" s="400">
        <v>0</v>
      </c>
      <c r="I93" s="393" t="str">
        <f>B12</f>
        <v>XXXXXXXXXXXX</v>
      </c>
      <c r="J93" s="403" t="s">
        <v>65</v>
      </c>
      <c r="K93" s="403"/>
      <c r="L93" s="403"/>
      <c r="M93" s="400">
        <v>0</v>
      </c>
      <c r="O93" s="107"/>
    </row>
    <row r="94" spans="1:16" s="109" customFormat="1" ht="12" customHeight="1" x14ac:dyDescent="0.2">
      <c r="A94" s="107"/>
      <c r="B94" s="394"/>
      <c r="C94" s="396"/>
      <c r="D94" s="397"/>
      <c r="E94" s="397"/>
      <c r="F94" s="397"/>
      <c r="G94" s="401"/>
      <c r="I94" s="394"/>
      <c r="J94" s="371"/>
      <c r="K94" s="371"/>
      <c r="L94" s="371"/>
      <c r="M94" s="401"/>
      <c r="O94" s="107"/>
    </row>
    <row r="95" spans="1:16" s="109" customFormat="1" ht="12" customHeight="1" thickBot="1" x14ac:dyDescent="0.25">
      <c r="A95" s="107"/>
      <c r="B95" s="395"/>
      <c r="C95" s="398"/>
      <c r="D95" s="399"/>
      <c r="E95" s="399"/>
      <c r="F95" s="399"/>
      <c r="G95" s="402"/>
      <c r="I95" s="395"/>
      <c r="J95" s="404"/>
      <c r="K95" s="404"/>
      <c r="L95" s="404"/>
      <c r="M95" s="402"/>
      <c r="O95" s="107"/>
    </row>
    <row r="96" spans="1:16" s="109" customFormat="1" ht="84.95" customHeight="1" thickBot="1" x14ac:dyDescent="0.25">
      <c r="A96" s="107"/>
      <c r="B96" s="107"/>
      <c r="C96" s="107"/>
      <c r="D96" s="107"/>
      <c r="E96" s="107"/>
      <c r="F96" s="107"/>
      <c r="G96" s="107"/>
      <c r="H96" s="107"/>
      <c r="I96" s="107"/>
      <c r="J96" s="107"/>
      <c r="K96" s="107"/>
      <c r="L96" s="108"/>
      <c r="M96" s="108"/>
      <c r="N96" s="108"/>
      <c r="P96" s="107"/>
    </row>
    <row r="97" spans="1:16" s="109" customFormat="1" ht="65.25" customHeight="1" thickBot="1" x14ac:dyDescent="0.25">
      <c r="A97" s="107"/>
      <c r="B97" s="144" t="s">
        <v>66</v>
      </c>
      <c r="C97" s="145">
        <f>+J71+K70+M70+N70+G83+M83-G93-M93</f>
        <v>32.5</v>
      </c>
      <c r="D97" s="107"/>
      <c r="E97" s="107"/>
      <c r="F97" s="107"/>
      <c r="G97" s="107"/>
      <c r="H97" s="107"/>
      <c r="I97" s="107"/>
      <c r="J97" s="107"/>
      <c r="K97" s="107"/>
      <c r="L97" s="108"/>
      <c r="M97" s="108"/>
      <c r="N97" s="108"/>
      <c r="P97" s="107"/>
    </row>
    <row r="98" spans="1:16" s="109" customFormat="1" x14ac:dyDescent="0.2">
      <c r="A98" s="107"/>
      <c r="D98" s="107"/>
      <c r="E98" s="107"/>
      <c r="F98" s="107"/>
      <c r="G98" s="107"/>
      <c r="H98" s="107"/>
      <c r="I98" s="107"/>
      <c r="J98" s="107"/>
      <c r="K98" s="107"/>
      <c r="L98" s="108"/>
      <c r="M98" s="108"/>
      <c r="N98" s="108"/>
      <c r="P98" s="107"/>
    </row>
    <row r="104" spans="1:16" hidden="1" x14ac:dyDescent="0.2"/>
    <row r="105" spans="1:16" hidden="1" x14ac:dyDescent="0.2"/>
    <row r="106" spans="1:16" hidden="1" x14ac:dyDescent="0.2"/>
    <row r="107" spans="1:16" hidden="1" x14ac:dyDescent="0.2"/>
    <row r="108" spans="1:16" ht="32.25" hidden="1" customHeight="1" x14ac:dyDescent="0.2">
      <c r="C108" s="388" t="s">
        <v>121</v>
      </c>
      <c r="D108" s="389"/>
      <c r="E108" s="146" t="s">
        <v>122</v>
      </c>
    </row>
    <row r="109" spans="1:16" ht="32.25" hidden="1" customHeight="1" x14ac:dyDescent="0.2">
      <c r="C109" s="390" t="s">
        <v>123</v>
      </c>
      <c r="D109" s="391"/>
      <c r="E109" s="147">
        <v>67.5</v>
      </c>
    </row>
    <row r="110" spans="1:16" ht="32.25" hidden="1" customHeight="1" x14ac:dyDescent="0.2">
      <c r="C110" s="390" t="s">
        <v>124</v>
      </c>
      <c r="D110" s="391"/>
      <c r="E110" s="147">
        <v>10</v>
      </c>
      <c r="F110" s="392"/>
    </row>
    <row r="111" spans="1:16" ht="32.25" hidden="1" customHeight="1" x14ac:dyDescent="0.2">
      <c r="C111" s="390" t="s">
        <v>125</v>
      </c>
      <c r="D111" s="391"/>
      <c r="E111" s="147">
        <v>1</v>
      </c>
      <c r="F111" s="392"/>
    </row>
    <row r="112" spans="1:16" ht="32.25" hidden="1" customHeight="1" x14ac:dyDescent="0.2">
      <c r="C112" s="390" t="s">
        <v>126</v>
      </c>
      <c r="D112" s="391"/>
      <c r="E112" s="147">
        <v>20</v>
      </c>
      <c r="F112" s="392"/>
    </row>
    <row r="113" spans="3:6" ht="32.25" hidden="1" customHeight="1" x14ac:dyDescent="0.2">
      <c r="C113" s="390" t="s">
        <v>127</v>
      </c>
      <c r="D113" s="391"/>
      <c r="E113" s="147">
        <v>1</v>
      </c>
      <c r="F113" s="392"/>
    </row>
    <row r="114" spans="3:6" ht="32.25" hidden="1" customHeight="1" x14ac:dyDescent="0.2">
      <c r="C114" s="390" t="s">
        <v>128</v>
      </c>
      <c r="D114" s="391"/>
      <c r="E114" s="147">
        <v>0.25</v>
      </c>
      <c r="F114" s="392"/>
    </row>
    <row r="115" spans="3:6" ht="32.25" hidden="1" customHeight="1" x14ac:dyDescent="0.2">
      <c r="C115" s="390" t="s">
        <v>129</v>
      </c>
      <c r="D115" s="391"/>
      <c r="E115" s="147">
        <v>0.25</v>
      </c>
      <c r="F115" s="392"/>
    </row>
    <row r="116" spans="3:6" ht="32.25" hidden="1" customHeight="1" x14ac:dyDescent="0.2">
      <c r="C116" s="386" t="s">
        <v>130</v>
      </c>
      <c r="D116" s="387"/>
      <c r="E116" s="44">
        <f>SUM(E109:E115)</f>
        <v>100</v>
      </c>
      <c r="F116" s="44">
        <f>SUM(E110:E115)</f>
        <v>32.5</v>
      </c>
    </row>
    <row r="117" spans="3:6" ht="32.25" hidden="1" customHeight="1" x14ac:dyDescent="0.2"/>
    <row r="118" spans="3:6" hidden="1" x14ac:dyDescent="0.2"/>
  </sheetData>
  <mergeCells count="124">
    <mergeCell ref="M7:M11"/>
    <mergeCell ref="N7:N11"/>
    <mergeCell ref="B12:B13"/>
    <mergeCell ref="D12:E12"/>
    <mergeCell ref="J12:J13"/>
    <mergeCell ref="K12:L12"/>
    <mergeCell ref="N12:N13"/>
    <mergeCell ref="B2:N2"/>
    <mergeCell ref="B4:N4"/>
    <mergeCell ref="A5:N5"/>
    <mergeCell ref="B6:N6"/>
    <mergeCell ref="B7:B11"/>
    <mergeCell ref="C7:C11"/>
    <mergeCell ref="D7:E11"/>
    <mergeCell ref="F7:F11"/>
    <mergeCell ref="G7:G11"/>
    <mergeCell ref="H7:H11"/>
    <mergeCell ref="D13:E13"/>
    <mergeCell ref="K13:L13"/>
    <mergeCell ref="B18:I18"/>
    <mergeCell ref="B20:B21"/>
    <mergeCell ref="H20:H21"/>
    <mergeCell ref="I20:I21"/>
    <mergeCell ref="I7:I11"/>
    <mergeCell ref="J7:J11"/>
    <mergeCell ref="K7:L11"/>
    <mergeCell ref="B23:G23"/>
    <mergeCell ref="B24:B25"/>
    <mergeCell ref="C24:C25"/>
    <mergeCell ref="D24:D25"/>
    <mergeCell ref="G24:G25"/>
    <mergeCell ref="B26:B31"/>
    <mergeCell ref="G26:G31"/>
    <mergeCell ref="C27:C31"/>
    <mergeCell ref="D27:D31"/>
    <mergeCell ref="E27:E31"/>
    <mergeCell ref="B32:B36"/>
    <mergeCell ref="C33:C36"/>
    <mergeCell ref="D33:D36"/>
    <mergeCell ref="E33:E36"/>
    <mergeCell ref="G33:G36"/>
    <mergeCell ref="B37:B41"/>
    <mergeCell ref="C38:C41"/>
    <mergeCell ref="D38:D41"/>
    <mergeCell ref="E38:E41"/>
    <mergeCell ref="G38:G41"/>
    <mergeCell ref="B52:B56"/>
    <mergeCell ref="C53:C56"/>
    <mergeCell ref="D53:D56"/>
    <mergeCell ref="E53:E56"/>
    <mergeCell ref="G53:G56"/>
    <mergeCell ref="B60:B61"/>
    <mergeCell ref="C60:C61"/>
    <mergeCell ref="D60:D61"/>
    <mergeCell ref="E60:E61"/>
    <mergeCell ref="G60:G61"/>
    <mergeCell ref="B58:G58"/>
    <mergeCell ref="B42:B46"/>
    <mergeCell ref="C43:C46"/>
    <mergeCell ref="D43:D46"/>
    <mergeCell ref="E43:E46"/>
    <mergeCell ref="G43:G46"/>
    <mergeCell ref="B47:B51"/>
    <mergeCell ref="C48:C51"/>
    <mergeCell ref="D48:D51"/>
    <mergeCell ref="E48:E51"/>
    <mergeCell ref="G48:G51"/>
    <mergeCell ref="B64:B65"/>
    <mergeCell ref="C64:C65"/>
    <mergeCell ref="D64:D65"/>
    <mergeCell ref="E64:E65"/>
    <mergeCell ref="G64:G65"/>
    <mergeCell ref="G70:H70"/>
    <mergeCell ref="K70:L71"/>
    <mergeCell ref="B62:B63"/>
    <mergeCell ref="C62:C63"/>
    <mergeCell ref="D62:D63"/>
    <mergeCell ref="E62:E63"/>
    <mergeCell ref="G62:G63"/>
    <mergeCell ref="M70:M71"/>
    <mergeCell ref="N70:N71"/>
    <mergeCell ref="G71:H71"/>
    <mergeCell ref="B75:G75"/>
    <mergeCell ref="I75:M75"/>
    <mergeCell ref="G67:N67"/>
    <mergeCell ref="G68:J68"/>
    <mergeCell ref="K68:L69"/>
    <mergeCell ref="M68:M69"/>
    <mergeCell ref="N68:N69"/>
    <mergeCell ref="G69:J69"/>
    <mergeCell ref="B83:B85"/>
    <mergeCell ref="C83:F85"/>
    <mergeCell ref="G83:G85"/>
    <mergeCell ref="I83:I85"/>
    <mergeCell ref="J83:L85"/>
    <mergeCell ref="M83:M85"/>
    <mergeCell ref="B76:B82"/>
    <mergeCell ref="C76:F82"/>
    <mergeCell ref="G76:G82"/>
    <mergeCell ref="I76:I82"/>
    <mergeCell ref="J76:L82"/>
    <mergeCell ref="M76:M82"/>
    <mergeCell ref="B93:B95"/>
    <mergeCell ref="C93:F95"/>
    <mergeCell ref="G93:G95"/>
    <mergeCell ref="I93:I95"/>
    <mergeCell ref="J93:L95"/>
    <mergeCell ref="M93:M95"/>
    <mergeCell ref="B89:B92"/>
    <mergeCell ref="C89:F92"/>
    <mergeCell ref="G89:G92"/>
    <mergeCell ref="I89:I92"/>
    <mergeCell ref="J89:L92"/>
    <mergeCell ref="M89:M92"/>
    <mergeCell ref="C116:D116"/>
    <mergeCell ref="C108:D108"/>
    <mergeCell ref="C109:D109"/>
    <mergeCell ref="C110:D110"/>
    <mergeCell ref="F110:F115"/>
    <mergeCell ref="C111:D111"/>
    <mergeCell ref="C112:D112"/>
    <mergeCell ref="C113:D113"/>
    <mergeCell ref="C114:D114"/>
    <mergeCell ref="C115:D115"/>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118"/>
  <sheetViews>
    <sheetView workbookViewId="0">
      <selection activeCell="A23" sqref="A23"/>
    </sheetView>
  </sheetViews>
  <sheetFormatPr baseColWidth="10" defaultColWidth="11.42578125" defaultRowHeight="15" x14ac:dyDescent="0.2"/>
  <cols>
    <col min="1" max="1" width="6" style="107" customWidth="1"/>
    <col min="2" max="2" width="25.140625" style="107" customWidth="1"/>
    <col min="3" max="5" width="35.42578125" style="107" customWidth="1"/>
    <col min="6" max="6" width="53" style="107" customWidth="1"/>
    <col min="7" max="7" width="22.42578125" style="107" customWidth="1"/>
    <col min="8" max="8" width="20.85546875" style="107" customWidth="1"/>
    <col min="9" max="9" width="32" style="107" customWidth="1"/>
    <col min="10" max="10" width="36.7109375" style="107" customWidth="1"/>
    <col min="11" max="11" width="30.7109375" style="107" customWidth="1"/>
    <col min="12" max="12" width="45.42578125" style="108" customWidth="1"/>
    <col min="13" max="13" width="52.140625" style="108" customWidth="1"/>
    <col min="14" max="14" width="53" style="108" customWidth="1"/>
    <col min="15" max="15" width="27.140625" style="109" customWidth="1"/>
    <col min="16" max="16" width="16.85546875" style="107" customWidth="1"/>
    <col min="17" max="16384" width="11.42578125" style="107"/>
  </cols>
  <sheetData>
    <row r="1" spans="1:16" ht="15.75" x14ac:dyDescent="0.25">
      <c r="A1" s="106"/>
      <c r="B1" s="106"/>
      <c r="C1" s="106"/>
      <c r="D1" s="106"/>
      <c r="E1" s="106"/>
      <c r="F1" s="106"/>
      <c r="G1" s="106"/>
      <c r="H1" s="106"/>
      <c r="I1" s="106"/>
    </row>
    <row r="2" spans="1:16" ht="21.75" customHeight="1" x14ac:dyDescent="0.2">
      <c r="B2" s="505" t="s">
        <v>69</v>
      </c>
      <c r="C2" s="508"/>
      <c r="D2" s="508"/>
      <c r="E2" s="508"/>
      <c r="F2" s="508"/>
      <c r="G2" s="508"/>
      <c r="H2" s="508"/>
      <c r="I2" s="508"/>
      <c r="J2" s="508"/>
      <c r="K2" s="508"/>
      <c r="L2" s="508"/>
      <c r="M2" s="508"/>
      <c r="N2" s="506"/>
      <c r="O2" s="55"/>
      <c r="P2" s="55"/>
    </row>
    <row r="3" spans="1:16" ht="15.75" x14ac:dyDescent="0.25">
      <c r="A3" s="106"/>
      <c r="B3" s="106"/>
      <c r="C3" s="106"/>
      <c r="D3" s="106"/>
      <c r="E3" s="106"/>
      <c r="F3" s="106"/>
      <c r="G3" s="106"/>
      <c r="H3" s="106"/>
      <c r="I3" s="106"/>
    </row>
    <row r="4" spans="1:16" ht="53.1" customHeight="1" x14ac:dyDescent="0.2">
      <c r="B4" s="505" t="s">
        <v>70</v>
      </c>
      <c r="C4" s="508"/>
      <c r="D4" s="508"/>
      <c r="E4" s="508"/>
      <c r="F4" s="508"/>
      <c r="G4" s="508"/>
      <c r="H4" s="508"/>
      <c r="I4" s="508"/>
      <c r="J4" s="508"/>
      <c r="K4" s="508"/>
      <c r="L4" s="508"/>
      <c r="M4" s="508"/>
      <c r="N4" s="506"/>
      <c r="O4" s="55"/>
      <c r="P4" s="55"/>
    </row>
    <row r="5" spans="1:16" ht="15.75" x14ac:dyDescent="0.2">
      <c r="A5" s="215"/>
      <c r="B5" s="215"/>
      <c r="C5" s="215"/>
      <c r="D5" s="215"/>
      <c r="E5" s="215"/>
      <c r="F5" s="215"/>
      <c r="G5" s="215"/>
      <c r="H5" s="215"/>
      <c r="I5" s="215"/>
      <c r="J5" s="215"/>
      <c r="K5" s="215"/>
      <c r="L5" s="215"/>
      <c r="M5" s="215"/>
      <c r="N5" s="215"/>
      <c r="O5" s="110"/>
    </row>
    <row r="6" spans="1:16" s="112" customFormat="1" ht="39.75" customHeight="1" x14ac:dyDescent="0.2">
      <c r="A6" s="111"/>
      <c r="B6" s="505" t="s">
        <v>71</v>
      </c>
      <c r="C6" s="508"/>
      <c r="D6" s="508"/>
      <c r="E6" s="508"/>
      <c r="F6" s="508"/>
      <c r="G6" s="508"/>
      <c r="H6" s="508"/>
      <c r="I6" s="508"/>
      <c r="J6" s="508"/>
      <c r="K6" s="508"/>
      <c r="L6" s="508"/>
      <c r="M6" s="508"/>
      <c r="N6" s="508"/>
    </row>
    <row r="7" spans="1:16" s="112" customFormat="1" ht="30" customHeight="1" x14ac:dyDescent="0.2">
      <c r="B7" s="352" t="s">
        <v>3</v>
      </c>
      <c r="C7" s="352" t="s">
        <v>4</v>
      </c>
      <c r="D7" s="498" t="s">
        <v>72</v>
      </c>
      <c r="E7" s="498"/>
      <c r="F7" s="352" t="s">
        <v>6</v>
      </c>
      <c r="G7" s="352" t="s">
        <v>7</v>
      </c>
      <c r="H7" s="352" t="s">
        <v>8</v>
      </c>
      <c r="I7" s="352" t="s">
        <v>9</v>
      </c>
      <c r="J7" s="495" t="s">
        <v>73</v>
      </c>
      <c r="K7" s="498" t="s">
        <v>11</v>
      </c>
      <c r="L7" s="498"/>
      <c r="M7" s="352" t="s">
        <v>12</v>
      </c>
      <c r="N7" s="352" t="s">
        <v>74</v>
      </c>
    </row>
    <row r="8" spans="1:16" s="112" customFormat="1" ht="30" customHeight="1" x14ac:dyDescent="0.2">
      <c r="B8" s="352"/>
      <c r="C8" s="352"/>
      <c r="D8" s="498"/>
      <c r="E8" s="498"/>
      <c r="F8" s="352"/>
      <c r="G8" s="352"/>
      <c r="H8" s="352"/>
      <c r="I8" s="352"/>
      <c r="J8" s="496"/>
      <c r="K8" s="498"/>
      <c r="L8" s="498"/>
      <c r="M8" s="352"/>
      <c r="N8" s="352"/>
    </row>
    <row r="9" spans="1:16" s="112" customFormat="1" ht="30" customHeight="1" x14ac:dyDescent="0.2">
      <c r="B9" s="352"/>
      <c r="C9" s="352"/>
      <c r="D9" s="498"/>
      <c r="E9" s="498"/>
      <c r="F9" s="352"/>
      <c r="G9" s="352"/>
      <c r="H9" s="352"/>
      <c r="I9" s="352"/>
      <c r="J9" s="496"/>
      <c r="K9" s="498"/>
      <c r="L9" s="498"/>
      <c r="M9" s="352"/>
      <c r="N9" s="352"/>
    </row>
    <row r="10" spans="1:16" s="112" customFormat="1" ht="30" customHeight="1" x14ac:dyDescent="0.2">
      <c r="B10" s="352"/>
      <c r="C10" s="352"/>
      <c r="D10" s="498"/>
      <c r="E10" s="498"/>
      <c r="F10" s="352"/>
      <c r="G10" s="352"/>
      <c r="H10" s="352"/>
      <c r="I10" s="352"/>
      <c r="J10" s="496"/>
      <c r="K10" s="498"/>
      <c r="L10" s="498"/>
      <c r="M10" s="352"/>
      <c r="N10" s="352"/>
    </row>
    <row r="11" spans="1:16" s="112" customFormat="1" ht="30" customHeight="1" x14ac:dyDescent="0.2">
      <c r="B11" s="352"/>
      <c r="C11" s="352"/>
      <c r="D11" s="498"/>
      <c r="E11" s="498"/>
      <c r="F11" s="352"/>
      <c r="G11" s="352"/>
      <c r="H11" s="352"/>
      <c r="I11" s="352"/>
      <c r="J11" s="497"/>
      <c r="K11" s="498"/>
      <c r="L11" s="498"/>
      <c r="M11" s="352"/>
      <c r="N11" s="352"/>
    </row>
    <row r="12" spans="1:16" s="112" customFormat="1" ht="118.5" customHeight="1" x14ac:dyDescent="0.2">
      <c r="B12" s="351" t="s">
        <v>131</v>
      </c>
      <c r="C12" s="72"/>
      <c r="D12" s="505"/>
      <c r="E12" s="506"/>
      <c r="F12" s="113"/>
      <c r="G12" s="114"/>
      <c r="H12" s="115"/>
      <c r="I12" s="116"/>
      <c r="J12" s="363">
        <f>+I12+I13</f>
        <v>0</v>
      </c>
      <c r="K12" s="507"/>
      <c r="L12" s="507"/>
      <c r="M12" s="117"/>
      <c r="N12" s="358"/>
    </row>
    <row r="13" spans="1:16" s="112" customFormat="1" ht="132" customHeight="1" x14ac:dyDescent="0.2">
      <c r="B13" s="351"/>
      <c r="C13" s="86"/>
      <c r="D13" s="505"/>
      <c r="E13" s="506"/>
      <c r="F13" s="113"/>
      <c r="G13" s="114"/>
      <c r="H13" s="115"/>
      <c r="I13" s="116"/>
      <c r="J13" s="365"/>
      <c r="K13" s="507"/>
      <c r="L13" s="507"/>
      <c r="M13" s="117"/>
      <c r="N13" s="360"/>
    </row>
    <row r="14" spans="1:16" s="112" customFormat="1" ht="15.75" x14ac:dyDescent="0.2">
      <c r="B14" s="71"/>
      <c r="C14" s="118"/>
      <c r="D14" s="118"/>
      <c r="E14" s="118"/>
      <c r="F14" s="118"/>
      <c r="G14" s="118"/>
      <c r="H14" s="111"/>
      <c r="I14" s="119"/>
      <c r="J14" s="120"/>
      <c r="K14" s="120"/>
      <c r="L14" s="121"/>
      <c r="M14" s="122"/>
      <c r="N14" s="122"/>
    </row>
    <row r="15" spans="1:16" s="112" customFormat="1" ht="39.950000000000003" customHeight="1" x14ac:dyDescent="0.2">
      <c r="B15" s="123"/>
      <c r="C15" s="123"/>
      <c r="D15" s="123"/>
      <c r="E15" s="123"/>
      <c r="F15" s="93" t="s">
        <v>22</v>
      </c>
      <c r="G15" s="94" t="s">
        <v>23</v>
      </c>
      <c r="H15" s="123"/>
      <c r="I15" s="148" t="e">
        <f>AVERAGE(I12:I13)</f>
        <v>#DIV/0!</v>
      </c>
      <c r="J15" s="124"/>
      <c r="K15" s="125"/>
    </row>
    <row r="16" spans="1:16" s="112" customFormat="1" ht="37.5" customHeight="1" x14ac:dyDescent="0.2">
      <c r="B16" s="123"/>
      <c r="C16" s="123"/>
      <c r="D16" s="123"/>
      <c r="E16" s="123"/>
      <c r="F16" s="103">
        <v>116118354</v>
      </c>
      <c r="G16" s="104">
        <f>F16/SMMLV!D44</f>
        <v>81.572429926238144</v>
      </c>
      <c r="H16" s="123"/>
      <c r="I16" s="123"/>
      <c r="J16" s="126"/>
      <c r="K16" s="126"/>
      <c r="L16" s="123"/>
    </row>
    <row r="17" spans="2:14" s="112" customFormat="1" ht="16.5" thickBot="1" x14ac:dyDescent="0.25">
      <c r="B17" s="123"/>
      <c r="C17" s="123"/>
      <c r="D17" s="123"/>
      <c r="E17" s="123"/>
      <c r="F17" s="111"/>
      <c r="G17" s="127"/>
      <c r="H17" s="126"/>
      <c r="I17" s="123"/>
      <c r="J17" s="120"/>
      <c r="K17" s="120"/>
      <c r="L17" s="121"/>
      <c r="M17" s="122"/>
      <c r="N17" s="122"/>
    </row>
    <row r="18" spans="2:14" s="112" customFormat="1" ht="27" customHeight="1" thickBot="1" x14ac:dyDescent="0.25">
      <c r="B18" s="488" t="s">
        <v>26</v>
      </c>
      <c r="C18" s="489"/>
      <c r="D18" s="489"/>
      <c r="E18" s="489"/>
      <c r="F18" s="489"/>
      <c r="G18" s="489"/>
      <c r="H18" s="489"/>
      <c r="I18" s="490"/>
      <c r="J18" s="126"/>
      <c r="K18" s="125"/>
      <c r="L18" s="55"/>
      <c r="M18" s="55"/>
      <c r="N18" s="122"/>
    </row>
    <row r="19" spans="2:14" s="112" customFormat="1" ht="134.25" customHeight="1" x14ac:dyDescent="0.2">
      <c r="B19" s="95" t="s">
        <v>3</v>
      </c>
      <c r="C19" s="96" t="s">
        <v>4</v>
      </c>
      <c r="D19" s="96" t="s">
        <v>27</v>
      </c>
      <c r="E19" s="96" t="s">
        <v>28</v>
      </c>
      <c r="F19" s="96" t="s">
        <v>29</v>
      </c>
      <c r="G19" s="96" t="s">
        <v>30</v>
      </c>
      <c r="H19" s="96" t="s">
        <v>74</v>
      </c>
      <c r="I19" s="97" t="s">
        <v>32</v>
      </c>
    </row>
    <row r="20" spans="2:14" s="112" customFormat="1" ht="115.5" customHeight="1" x14ac:dyDescent="0.2">
      <c r="B20" s="491"/>
      <c r="C20" s="86"/>
      <c r="D20" s="86"/>
      <c r="E20" s="87"/>
      <c r="F20" s="86"/>
      <c r="G20" s="86"/>
      <c r="H20" s="492"/>
      <c r="I20" s="494"/>
    </row>
    <row r="21" spans="2:14" s="112" customFormat="1" ht="115.5" customHeight="1" thickBot="1" x14ac:dyDescent="0.25">
      <c r="B21" s="407"/>
      <c r="C21" s="98"/>
      <c r="D21" s="98"/>
      <c r="E21" s="99"/>
      <c r="F21" s="98"/>
      <c r="G21" s="98"/>
      <c r="H21" s="493"/>
      <c r="I21" s="414"/>
    </row>
    <row r="22" spans="2:14" s="112" customFormat="1" ht="38.25" customHeight="1" x14ac:dyDescent="0.2">
      <c r="B22" s="123"/>
      <c r="C22" s="123"/>
      <c r="F22" s="71"/>
      <c r="G22" s="71"/>
      <c r="H22" s="71"/>
      <c r="I22" s="128"/>
      <c r="J22" s="71"/>
      <c r="K22" s="71"/>
      <c r="L22" s="111"/>
      <c r="N22" s="71"/>
    </row>
    <row r="23" spans="2:14" s="112" customFormat="1" ht="38.25" hidden="1" customHeight="1" thickBot="1" x14ac:dyDescent="0.25">
      <c r="B23" s="499" t="s">
        <v>75</v>
      </c>
      <c r="C23" s="500"/>
      <c r="D23" s="500"/>
      <c r="E23" s="500"/>
      <c r="F23" s="500"/>
      <c r="G23" s="501"/>
      <c r="H23" s="71"/>
      <c r="I23" s="128"/>
      <c r="J23" s="71"/>
      <c r="K23" s="71"/>
      <c r="L23" s="111"/>
      <c r="N23" s="71"/>
    </row>
    <row r="24" spans="2:14" s="130" customFormat="1" ht="27" hidden="1" customHeight="1" x14ac:dyDescent="0.2">
      <c r="B24" s="502" t="s">
        <v>76</v>
      </c>
      <c r="C24" s="502" t="s">
        <v>77</v>
      </c>
      <c r="D24" s="502" t="s">
        <v>78</v>
      </c>
      <c r="E24" s="129" t="s">
        <v>79</v>
      </c>
      <c r="F24" s="129" t="s">
        <v>80</v>
      </c>
      <c r="G24" s="502" t="s">
        <v>81</v>
      </c>
    </row>
    <row r="25" spans="2:14" s="130" customFormat="1" ht="26.25" hidden="1" customHeight="1" thickBot="1" x14ac:dyDescent="0.25">
      <c r="B25" s="503"/>
      <c r="C25" s="503"/>
      <c r="D25" s="503"/>
      <c r="E25" s="70" t="s">
        <v>82</v>
      </c>
      <c r="F25" s="70" t="s">
        <v>82</v>
      </c>
      <c r="G25" s="504"/>
    </row>
    <row r="26" spans="2:14" s="130" customFormat="1" ht="78.75" hidden="1" customHeight="1" x14ac:dyDescent="0.2">
      <c r="B26" s="470" t="s">
        <v>83</v>
      </c>
      <c r="C26" s="73" t="s">
        <v>84</v>
      </c>
      <c r="D26" s="73" t="s">
        <v>85</v>
      </c>
      <c r="E26" s="73" t="s">
        <v>86</v>
      </c>
      <c r="F26" s="131" t="s">
        <v>87</v>
      </c>
      <c r="G26" s="486"/>
    </row>
    <row r="27" spans="2:14" s="130" customFormat="1" ht="49.5" hidden="1" customHeight="1" x14ac:dyDescent="0.2">
      <c r="B27" s="275"/>
      <c r="C27" s="350"/>
      <c r="D27" s="350"/>
      <c r="E27" s="350"/>
      <c r="F27" s="132">
        <v>1</v>
      </c>
      <c r="G27" s="487"/>
    </row>
    <row r="28" spans="2:14" s="130" customFormat="1" ht="49.5" hidden="1" customHeight="1" x14ac:dyDescent="0.2">
      <c r="B28" s="275"/>
      <c r="C28" s="350"/>
      <c r="D28" s="350"/>
      <c r="E28" s="350"/>
      <c r="F28" s="132">
        <v>2</v>
      </c>
      <c r="G28" s="487"/>
    </row>
    <row r="29" spans="2:14" s="130" customFormat="1" ht="49.5" hidden="1" customHeight="1" x14ac:dyDescent="0.2">
      <c r="B29" s="275"/>
      <c r="C29" s="350"/>
      <c r="D29" s="350"/>
      <c r="E29" s="350"/>
      <c r="F29" s="132">
        <v>3</v>
      </c>
      <c r="G29" s="487"/>
    </row>
    <row r="30" spans="2:14" s="130" customFormat="1" ht="49.5" hidden="1" customHeight="1" x14ac:dyDescent="0.2">
      <c r="B30" s="275"/>
      <c r="C30" s="350"/>
      <c r="D30" s="350"/>
      <c r="E30" s="350"/>
      <c r="F30" s="132">
        <v>4</v>
      </c>
      <c r="G30" s="487"/>
    </row>
    <row r="31" spans="2:14" s="130" customFormat="1" ht="49.5" hidden="1" customHeight="1" thickBot="1" x14ac:dyDescent="0.25">
      <c r="B31" s="474"/>
      <c r="C31" s="471"/>
      <c r="D31" s="471"/>
      <c r="E31" s="471"/>
      <c r="F31" s="133">
        <v>5</v>
      </c>
      <c r="G31" s="483"/>
    </row>
    <row r="32" spans="2:14" s="130" customFormat="1" ht="83.25" hidden="1" customHeight="1" x14ac:dyDescent="0.2">
      <c r="B32" s="470" t="s">
        <v>88</v>
      </c>
      <c r="C32" s="73" t="s">
        <v>84</v>
      </c>
      <c r="D32" s="73"/>
      <c r="E32" s="73" t="s">
        <v>89</v>
      </c>
      <c r="F32" s="131" t="s">
        <v>90</v>
      </c>
      <c r="G32" s="134" t="s">
        <v>12</v>
      </c>
    </row>
    <row r="33" spans="2:7" s="130" customFormat="1" ht="57" hidden="1" customHeight="1" x14ac:dyDescent="0.2">
      <c r="B33" s="275"/>
      <c r="C33" s="350"/>
      <c r="D33" s="350"/>
      <c r="E33" s="350"/>
      <c r="F33" s="132">
        <v>1</v>
      </c>
      <c r="G33" s="483"/>
    </row>
    <row r="34" spans="2:7" s="130" customFormat="1" ht="57" hidden="1" customHeight="1" x14ac:dyDescent="0.2">
      <c r="B34" s="275"/>
      <c r="C34" s="350"/>
      <c r="D34" s="350"/>
      <c r="E34" s="350"/>
      <c r="F34" s="132">
        <v>2</v>
      </c>
      <c r="G34" s="484"/>
    </row>
    <row r="35" spans="2:7" s="130" customFormat="1" ht="57" hidden="1" customHeight="1" x14ac:dyDescent="0.2">
      <c r="B35" s="275"/>
      <c r="C35" s="350"/>
      <c r="D35" s="350"/>
      <c r="E35" s="350"/>
      <c r="F35" s="132">
        <v>3</v>
      </c>
      <c r="G35" s="484"/>
    </row>
    <row r="36" spans="2:7" s="130" customFormat="1" ht="57" hidden="1" customHeight="1" thickBot="1" x14ac:dyDescent="0.25">
      <c r="B36" s="474"/>
      <c r="C36" s="471"/>
      <c r="D36" s="471"/>
      <c r="E36" s="471"/>
      <c r="F36" s="133">
        <v>4</v>
      </c>
      <c r="G36" s="484"/>
    </row>
    <row r="37" spans="2:7" s="130" customFormat="1" ht="63.75" hidden="1" customHeight="1" x14ac:dyDescent="0.2">
      <c r="B37" s="470" t="s">
        <v>91</v>
      </c>
      <c r="C37" s="73" t="s">
        <v>92</v>
      </c>
      <c r="D37" s="73" t="s">
        <v>93</v>
      </c>
      <c r="E37" s="73" t="s">
        <v>89</v>
      </c>
      <c r="F37" s="131" t="s">
        <v>94</v>
      </c>
      <c r="G37" s="134" t="s">
        <v>12</v>
      </c>
    </row>
    <row r="38" spans="2:7" s="130" customFormat="1" ht="54" hidden="1" customHeight="1" x14ac:dyDescent="0.2">
      <c r="B38" s="275"/>
      <c r="C38" s="350"/>
      <c r="D38" s="350"/>
      <c r="E38" s="350"/>
      <c r="F38" s="132">
        <v>1</v>
      </c>
      <c r="G38" s="483"/>
    </row>
    <row r="39" spans="2:7" s="130" customFormat="1" ht="54" hidden="1" customHeight="1" x14ac:dyDescent="0.2">
      <c r="B39" s="275"/>
      <c r="C39" s="350"/>
      <c r="D39" s="350"/>
      <c r="E39" s="350"/>
      <c r="F39" s="132">
        <v>2</v>
      </c>
      <c r="G39" s="484"/>
    </row>
    <row r="40" spans="2:7" s="130" customFormat="1" ht="54" hidden="1" customHeight="1" x14ac:dyDescent="0.2">
      <c r="B40" s="275"/>
      <c r="C40" s="350"/>
      <c r="D40" s="350"/>
      <c r="E40" s="350"/>
      <c r="F40" s="132">
        <v>3</v>
      </c>
      <c r="G40" s="484"/>
    </row>
    <row r="41" spans="2:7" s="130" customFormat="1" ht="54" hidden="1" customHeight="1" thickBot="1" x14ac:dyDescent="0.25">
      <c r="B41" s="474"/>
      <c r="C41" s="471"/>
      <c r="D41" s="471"/>
      <c r="E41" s="471"/>
      <c r="F41" s="133">
        <v>4</v>
      </c>
      <c r="G41" s="484"/>
    </row>
    <row r="42" spans="2:7" s="130" customFormat="1" ht="57.75" hidden="1" customHeight="1" x14ac:dyDescent="0.2">
      <c r="B42" s="470" t="s">
        <v>95</v>
      </c>
      <c r="C42" s="73" t="s">
        <v>96</v>
      </c>
      <c r="D42" s="135"/>
      <c r="E42" s="73" t="s">
        <v>97</v>
      </c>
      <c r="F42" s="131" t="s">
        <v>98</v>
      </c>
      <c r="G42" s="134" t="s">
        <v>12</v>
      </c>
    </row>
    <row r="43" spans="2:7" s="130" customFormat="1" ht="57.75" hidden="1" customHeight="1" x14ac:dyDescent="0.2">
      <c r="B43" s="275"/>
      <c r="C43" s="350"/>
      <c r="D43" s="481"/>
      <c r="E43" s="350"/>
      <c r="F43" s="136"/>
      <c r="G43" s="483"/>
    </row>
    <row r="44" spans="2:7" s="130" customFormat="1" ht="57.75" hidden="1" customHeight="1" x14ac:dyDescent="0.2">
      <c r="B44" s="275"/>
      <c r="C44" s="350"/>
      <c r="D44" s="481"/>
      <c r="E44" s="350"/>
      <c r="F44" s="136"/>
      <c r="G44" s="484"/>
    </row>
    <row r="45" spans="2:7" s="130" customFormat="1" ht="57.75" hidden="1" customHeight="1" x14ac:dyDescent="0.2">
      <c r="B45" s="275"/>
      <c r="C45" s="350"/>
      <c r="D45" s="481"/>
      <c r="E45" s="350"/>
      <c r="F45" s="136"/>
      <c r="G45" s="484"/>
    </row>
    <row r="46" spans="2:7" s="130" customFormat="1" ht="57.75" hidden="1" customHeight="1" thickBot="1" x14ac:dyDescent="0.25">
      <c r="B46" s="276"/>
      <c r="C46" s="460"/>
      <c r="D46" s="482"/>
      <c r="E46" s="460"/>
      <c r="F46" s="137"/>
      <c r="G46" s="485"/>
    </row>
    <row r="47" spans="2:7" s="130" customFormat="1" ht="52.5" hidden="1" customHeight="1" x14ac:dyDescent="0.2">
      <c r="B47" s="470" t="s">
        <v>99</v>
      </c>
      <c r="C47" s="73" t="s">
        <v>100</v>
      </c>
      <c r="D47" s="135"/>
      <c r="E47" s="73" t="s">
        <v>101</v>
      </c>
      <c r="F47" s="131" t="s">
        <v>102</v>
      </c>
      <c r="G47" s="134" t="s">
        <v>12</v>
      </c>
    </row>
    <row r="48" spans="2:7" s="130" customFormat="1" ht="52.5" hidden="1" customHeight="1" x14ac:dyDescent="0.2">
      <c r="B48" s="275"/>
      <c r="C48" s="350"/>
      <c r="D48" s="481"/>
      <c r="E48" s="350"/>
      <c r="F48" s="136"/>
      <c r="G48" s="483"/>
    </row>
    <row r="49" spans="1:16" s="130" customFormat="1" ht="52.5" hidden="1" customHeight="1" x14ac:dyDescent="0.2">
      <c r="B49" s="275"/>
      <c r="C49" s="350"/>
      <c r="D49" s="481"/>
      <c r="E49" s="350"/>
      <c r="F49" s="136"/>
      <c r="G49" s="484"/>
    </row>
    <row r="50" spans="1:16" s="130" customFormat="1" ht="52.5" hidden="1" customHeight="1" x14ac:dyDescent="0.2">
      <c r="B50" s="275"/>
      <c r="C50" s="350"/>
      <c r="D50" s="481"/>
      <c r="E50" s="350"/>
      <c r="F50" s="136"/>
      <c r="G50" s="484"/>
    </row>
    <row r="51" spans="1:16" s="130" customFormat="1" ht="52.5" hidden="1" customHeight="1" thickBot="1" x14ac:dyDescent="0.25">
      <c r="B51" s="276"/>
      <c r="C51" s="460"/>
      <c r="D51" s="482"/>
      <c r="E51" s="460"/>
      <c r="F51" s="137"/>
      <c r="G51" s="485"/>
    </row>
    <row r="52" spans="1:16" s="130" customFormat="1" ht="31.5" hidden="1" customHeight="1" x14ac:dyDescent="0.2">
      <c r="B52" s="470" t="s">
        <v>103</v>
      </c>
      <c r="C52" s="73" t="s">
        <v>104</v>
      </c>
      <c r="D52" s="135"/>
      <c r="E52" s="73" t="s">
        <v>105</v>
      </c>
      <c r="F52" s="131" t="s">
        <v>106</v>
      </c>
      <c r="G52" s="134" t="s">
        <v>12</v>
      </c>
    </row>
    <row r="53" spans="1:16" s="112" customFormat="1" ht="46.5" hidden="1" customHeight="1" x14ac:dyDescent="0.2">
      <c r="B53" s="275"/>
      <c r="C53" s="350"/>
      <c r="D53" s="481"/>
      <c r="E53" s="350"/>
      <c r="F53" s="136"/>
      <c r="G53" s="483"/>
      <c r="H53" s="71"/>
      <c r="I53" s="128"/>
      <c r="J53" s="71"/>
      <c r="K53" s="71"/>
      <c r="L53" s="111"/>
      <c r="N53" s="71"/>
    </row>
    <row r="54" spans="1:16" s="112" customFormat="1" ht="46.5" hidden="1" customHeight="1" x14ac:dyDescent="0.2">
      <c r="B54" s="275"/>
      <c r="C54" s="350"/>
      <c r="D54" s="481"/>
      <c r="E54" s="350"/>
      <c r="F54" s="136"/>
      <c r="G54" s="484"/>
      <c r="H54" s="71"/>
      <c r="I54" s="128"/>
      <c r="J54" s="71"/>
      <c r="K54" s="71"/>
      <c r="L54" s="111"/>
      <c r="N54" s="71"/>
    </row>
    <row r="55" spans="1:16" s="112" customFormat="1" ht="46.5" hidden="1" customHeight="1" x14ac:dyDescent="0.2">
      <c r="B55" s="275"/>
      <c r="C55" s="350"/>
      <c r="D55" s="481"/>
      <c r="E55" s="350"/>
      <c r="F55" s="136"/>
      <c r="G55" s="484"/>
      <c r="H55" s="71"/>
      <c r="I55" s="128"/>
      <c r="J55" s="71"/>
      <c r="K55" s="71"/>
      <c r="L55" s="111"/>
      <c r="N55" s="71"/>
    </row>
    <row r="56" spans="1:16" s="112" customFormat="1" ht="46.5" hidden="1" customHeight="1" thickBot="1" x14ac:dyDescent="0.25">
      <c r="B56" s="276"/>
      <c r="C56" s="460"/>
      <c r="D56" s="482"/>
      <c r="E56" s="460"/>
      <c r="F56" s="137"/>
      <c r="G56" s="485"/>
      <c r="H56" s="71"/>
      <c r="I56" s="128"/>
      <c r="J56" s="71"/>
      <c r="K56" s="71"/>
      <c r="L56" s="111"/>
      <c r="N56" s="71"/>
    </row>
    <row r="57" spans="1:16" s="112" customFormat="1" ht="38.25" hidden="1" customHeight="1" x14ac:dyDescent="0.2">
      <c r="B57" s="123"/>
      <c r="C57" s="123"/>
      <c r="F57" s="71"/>
      <c r="G57" s="71"/>
      <c r="H57" s="71"/>
      <c r="I57" s="128"/>
      <c r="J57" s="71"/>
      <c r="K57" s="71"/>
      <c r="L57" s="111"/>
      <c r="N57" s="71"/>
    </row>
    <row r="58" spans="1:16" s="109" customFormat="1" ht="33.75" hidden="1" customHeight="1" x14ac:dyDescent="0.2">
      <c r="A58" s="107"/>
      <c r="B58" s="478" t="s">
        <v>107</v>
      </c>
      <c r="C58" s="479"/>
      <c r="D58" s="479"/>
      <c r="E58" s="479"/>
      <c r="F58" s="479"/>
      <c r="G58" s="480"/>
      <c r="H58" s="71"/>
      <c r="I58" s="130"/>
      <c r="J58" s="130"/>
      <c r="K58" s="130"/>
      <c r="L58" s="130"/>
      <c r="M58" s="130"/>
      <c r="N58" s="130"/>
      <c r="P58" s="107"/>
    </row>
    <row r="59" spans="1:16" s="130" customFormat="1" ht="30" hidden="1" customHeight="1" x14ac:dyDescent="0.2">
      <c r="B59" s="100" t="s">
        <v>76</v>
      </c>
      <c r="C59" s="101" t="s">
        <v>77</v>
      </c>
      <c r="D59" s="101" t="s">
        <v>78</v>
      </c>
      <c r="E59" s="101" t="s">
        <v>108</v>
      </c>
      <c r="F59" s="101" t="s">
        <v>109</v>
      </c>
      <c r="G59" s="102"/>
    </row>
    <row r="60" spans="1:16" s="130" customFormat="1" ht="180" hidden="1" customHeight="1" x14ac:dyDescent="0.2">
      <c r="B60" s="473" t="s">
        <v>110</v>
      </c>
      <c r="C60" s="475" t="s">
        <v>84</v>
      </c>
      <c r="D60" s="475" t="s">
        <v>85</v>
      </c>
      <c r="E60" s="476" t="s">
        <v>111</v>
      </c>
      <c r="F60" s="92"/>
      <c r="G60" s="477" t="s">
        <v>12</v>
      </c>
    </row>
    <row r="61" spans="1:16" s="130" customFormat="1" ht="180" hidden="1" customHeight="1" x14ac:dyDescent="0.2">
      <c r="B61" s="474"/>
      <c r="C61" s="471"/>
      <c r="D61" s="471"/>
      <c r="E61" s="462"/>
      <c r="F61" s="90"/>
      <c r="G61" s="472"/>
    </row>
    <row r="62" spans="1:16" s="130" customFormat="1" ht="180" hidden="1" customHeight="1" x14ac:dyDescent="0.2">
      <c r="B62" s="470" t="s">
        <v>112</v>
      </c>
      <c r="C62" s="459" t="s">
        <v>84</v>
      </c>
      <c r="D62" s="461"/>
      <c r="E62" s="461" t="s">
        <v>113</v>
      </c>
      <c r="F62" s="89"/>
      <c r="G62" s="463" t="s">
        <v>12</v>
      </c>
    </row>
    <row r="63" spans="1:16" s="130" customFormat="1" ht="180" hidden="1" customHeight="1" x14ac:dyDescent="0.2">
      <c r="B63" s="276"/>
      <c r="C63" s="471"/>
      <c r="D63" s="462"/>
      <c r="E63" s="462"/>
      <c r="F63" s="90"/>
      <c r="G63" s="472"/>
    </row>
    <row r="64" spans="1:16" s="130" customFormat="1" ht="180" hidden="1" customHeight="1" x14ac:dyDescent="0.2">
      <c r="B64" s="455" t="s">
        <v>114</v>
      </c>
      <c r="C64" s="457" t="s">
        <v>92</v>
      </c>
      <c r="D64" s="459" t="s">
        <v>93</v>
      </c>
      <c r="E64" s="461" t="s">
        <v>115</v>
      </c>
      <c r="F64" s="89"/>
      <c r="G64" s="463" t="s">
        <v>12</v>
      </c>
    </row>
    <row r="65" spans="1:16" s="130" customFormat="1" ht="180" hidden="1" customHeight="1" thickBot="1" x14ac:dyDescent="0.25">
      <c r="B65" s="456"/>
      <c r="C65" s="458"/>
      <c r="D65" s="460"/>
      <c r="E65" s="462"/>
      <c r="F65" s="91"/>
      <c r="G65" s="464"/>
    </row>
    <row r="66" spans="1:16" s="112" customFormat="1" ht="39" customHeight="1" thickBot="1" x14ac:dyDescent="0.25">
      <c r="B66" s="71"/>
      <c r="C66" s="138"/>
      <c r="D66" s="111"/>
      <c r="E66" s="111"/>
      <c r="F66" s="111"/>
      <c r="G66" s="111"/>
      <c r="H66" s="111"/>
      <c r="I66" s="138"/>
      <c r="J66" s="139"/>
      <c r="K66" s="139"/>
      <c r="L66" s="140"/>
      <c r="M66" s="122"/>
      <c r="N66" s="122"/>
    </row>
    <row r="67" spans="1:16" s="109" customFormat="1" ht="33.75" customHeight="1" thickBot="1" x14ac:dyDescent="0.25">
      <c r="A67" s="107"/>
      <c r="C67" s="55"/>
      <c r="D67" s="55"/>
      <c r="E67" s="55"/>
      <c r="F67" s="55"/>
      <c r="G67" s="438" t="s">
        <v>37</v>
      </c>
      <c r="H67" s="439"/>
      <c r="I67" s="439"/>
      <c r="J67" s="439"/>
      <c r="K67" s="439"/>
      <c r="L67" s="439"/>
      <c r="M67" s="439"/>
      <c r="N67" s="440"/>
      <c r="P67" s="107"/>
    </row>
    <row r="68" spans="1:16" s="142" customFormat="1" ht="33.75" customHeight="1" x14ac:dyDescent="0.2">
      <c r="A68" s="141"/>
      <c r="F68" s="143"/>
      <c r="G68" s="441" t="s">
        <v>39</v>
      </c>
      <c r="H68" s="442"/>
      <c r="I68" s="442"/>
      <c r="J68" s="443"/>
      <c r="K68" s="444" t="s">
        <v>116</v>
      </c>
      <c r="L68" s="445"/>
      <c r="M68" s="448" t="s">
        <v>117</v>
      </c>
      <c r="N68" s="450" t="s">
        <v>118</v>
      </c>
      <c r="P68" s="141"/>
    </row>
    <row r="69" spans="1:16" s="142" customFormat="1" ht="249" customHeight="1" x14ac:dyDescent="0.2">
      <c r="A69" s="141"/>
      <c r="F69" s="143"/>
      <c r="G69" s="452" t="s">
        <v>47</v>
      </c>
      <c r="H69" s="453"/>
      <c r="I69" s="453"/>
      <c r="J69" s="454"/>
      <c r="K69" s="446"/>
      <c r="L69" s="447"/>
      <c r="M69" s="449"/>
      <c r="N69" s="451"/>
      <c r="P69" s="141"/>
    </row>
    <row r="70" spans="1:16" s="142" customFormat="1" ht="231" customHeight="1" x14ac:dyDescent="0.2">
      <c r="A70" s="141"/>
      <c r="F70" s="143"/>
      <c r="G70" s="465" t="s">
        <v>119</v>
      </c>
      <c r="H70" s="466"/>
      <c r="I70" s="105" t="s">
        <v>120</v>
      </c>
      <c r="J70" s="68" t="s">
        <v>51</v>
      </c>
      <c r="K70" s="467">
        <v>1</v>
      </c>
      <c r="L70" s="468"/>
      <c r="M70" s="322">
        <v>0.25</v>
      </c>
      <c r="N70" s="428">
        <v>0.25</v>
      </c>
      <c r="P70" s="141"/>
    </row>
    <row r="71" spans="1:16" s="142" customFormat="1" ht="42.75" customHeight="1" thickBot="1" x14ac:dyDescent="0.25">
      <c r="A71" s="141"/>
      <c r="F71" s="143"/>
      <c r="G71" s="430">
        <v>5</v>
      </c>
      <c r="H71" s="431"/>
      <c r="I71" s="74">
        <v>5</v>
      </c>
      <c r="J71" s="69">
        <f>G71+I71</f>
        <v>10</v>
      </c>
      <c r="K71" s="456"/>
      <c r="L71" s="469"/>
      <c r="M71" s="323"/>
      <c r="N71" s="429"/>
      <c r="P71" s="141"/>
    </row>
    <row r="72" spans="1:16" s="109" customFormat="1" ht="33.75" customHeight="1" x14ac:dyDescent="0.2">
      <c r="A72" s="107"/>
      <c r="F72" s="71"/>
      <c r="G72" s="71"/>
      <c r="H72" s="71"/>
      <c r="I72" s="71"/>
      <c r="J72" s="71"/>
      <c r="K72" s="71"/>
      <c r="L72" s="71"/>
      <c r="M72" s="71"/>
      <c r="N72" s="71"/>
      <c r="P72" s="107"/>
    </row>
    <row r="73" spans="1:16" s="109" customFormat="1" ht="33.75" customHeight="1" x14ac:dyDescent="0.2">
      <c r="A73" s="107"/>
      <c r="E73" s="71"/>
      <c r="F73" s="71"/>
      <c r="G73" s="71"/>
      <c r="H73" s="71"/>
      <c r="I73" s="71"/>
      <c r="J73" s="71"/>
      <c r="K73" s="71"/>
      <c r="L73" s="71"/>
      <c r="M73" s="71"/>
      <c r="N73" s="71"/>
      <c r="P73" s="107"/>
    </row>
    <row r="74" spans="1:16" s="109" customFormat="1" ht="33.75" customHeight="1" thickBot="1" x14ac:dyDescent="0.25">
      <c r="A74" s="107"/>
      <c r="B74" s="71"/>
      <c r="C74" s="71"/>
      <c r="D74" s="71"/>
      <c r="E74" s="71"/>
      <c r="F74" s="71"/>
      <c r="G74" s="71"/>
      <c r="H74" s="71"/>
      <c r="I74" s="71"/>
      <c r="J74" s="71"/>
      <c r="K74" s="71"/>
      <c r="L74" s="71"/>
      <c r="M74" s="71"/>
      <c r="N74" s="71"/>
      <c r="P74" s="107"/>
    </row>
    <row r="75" spans="1:16" s="109" customFormat="1" ht="33.75" customHeight="1" thickBot="1" x14ac:dyDescent="0.25">
      <c r="A75" s="107"/>
      <c r="B75" s="432" t="s">
        <v>52</v>
      </c>
      <c r="C75" s="433"/>
      <c r="D75" s="433"/>
      <c r="E75" s="433"/>
      <c r="F75" s="433"/>
      <c r="G75" s="434"/>
      <c r="H75" s="71"/>
      <c r="I75" s="435" t="s">
        <v>53</v>
      </c>
      <c r="J75" s="436"/>
      <c r="K75" s="436"/>
      <c r="L75" s="436"/>
      <c r="M75" s="437"/>
      <c r="N75" s="71"/>
      <c r="P75" s="107"/>
    </row>
    <row r="76" spans="1:16" s="109" customFormat="1" ht="78" customHeight="1" x14ac:dyDescent="0.2">
      <c r="A76" s="107"/>
      <c r="B76" s="419" t="s">
        <v>54</v>
      </c>
      <c r="C76" s="420"/>
      <c r="D76" s="421"/>
      <c r="E76" s="421"/>
      <c r="F76" s="422"/>
      <c r="G76" s="426" t="s">
        <v>55</v>
      </c>
      <c r="H76" s="71"/>
      <c r="I76" s="299" t="s">
        <v>54</v>
      </c>
      <c r="J76" s="427" t="s">
        <v>56</v>
      </c>
      <c r="K76" s="427"/>
      <c r="L76" s="427"/>
      <c r="M76" s="260" t="s">
        <v>57</v>
      </c>
      <c r="N76" s="71"/>
      <c r="P76" s="107"/>
    </row>
    <row r="77" spans="1:16" s="109" customFormat="1" ht="33.75" customHeight="1" x14ac:dyDescent="0.2">
      <c r="A77" s="107"/>
      <c r="B77" s="262"/>
      <c r="C77" s="420"/>
      <c r="D77" s="421"/>
      <c r="E77" s="421"/>
      <c r="F77" s="422"/>
      <c r="G77" s="286"/>
      <c r="H77" s="71"/>
      <c r="I77" s="299"/>
      <c r="J77" s="301"/>
      <c r="K77" s="301"/>
      <c r="L77" s="301"/>
      <c r="M77" s="260"/>
      <c r="N77" s="71"/>
      <c r="P77" s="107"/>
    </row>
    <row r="78" spans="1:16" s="109" customFormat="1" ht="33.75" customHeight="1" x14ac:dyDescent="0.2">
      <c r="A78" s="107"/>
      <c r="B78" s="262"/>
      <c r="C78" s="420"/>
      <c r="D78" s="421"/>
      <c r="E78" s="421"/>
      <c r="F78" s="422"/>
      <c r="G78" s="286"/>
      <c r="H78" s="71"/>
      <c r="I78" s="299"/>
      <c r="J78" s="301"/>
      <c r="K78" s="301"/>
      <c r="L78" s="301"/>
      <c r="M78" s="260"/>
      <c r="N78" s="71"/>
      <c r="P78" s="107"/>
    </row>
    <row r="79" spans="1:16" s="109" customFormat="1" ht="33.75" customHeight="1" x14ac:dyDescent="0.2">
      <c r="A79" s="107"/>
      <c r="B79" s="262"/>
      <c r="C79" s="420"/>
      <c r="D79" s="421"/>
      <c r="E79" s="421"/>
      <c r="F79" s="422"/>
      <c r="G79" s="286"/>
      <c r="H79" s="71"/>
      <c r="I79" s="299"/>
      <c r="J79" s="301"/>
      <c r="K79" s="301"/>
      <c r="L79" s="301"/>
      <c r="M79" s="260"/>
      <c r="N79" s="71"/>
      <c r="P79" s="107"/>
    </row>
    <row r="80" spans="1:16" s="109" customFormat="1" ht="33.75" customHeight="1" x14ac:dyDescent="0.2">
      <c r="A80" s="107"/>
      <c r="B80" s="262"/>
      <c r="C80" s="420"/>
      <c r="D80" s="421"/>
      <c r="E80" s="421"/>
      <c r="F80" s="422"/>
      <c r="G80" s="286"/>
      <c r="H80" s="71"/>
      <c r="I80" s="299"/>
      <c r="J80" s="301"/>
      <c r="K80" s="301"/>
      <c r="L80" s="301"/>
      <c r="M80" s="260"/>
      <c r="N80" s="71"/>
      <c r="P80" s="107"/>
    </row>
    <row r="81" spans="1:16" s="109" customFormat="1" ht="33.75" customHeight="1" x14ac:dyDescent="0.2">
      <c r="A81" s="107"/>
      <c r="B81" s="262"/>
      <c r="C81" s="420"/>
      <c r="D81" s="421"/>
      <c r="E81" s="421"/>
      <c r="F81" s="422"/>
      <c r="G81" s="286"/>
      <c r="H81" s="71"/>
      <c r="I81" s="299"/>
      <c r="J81" s="301"/>
      <c r="K81" s="301"/>
      <c r="L81" s="301"/>
      <c r="M81" s="260"/>
      <c r="N81" s="71"/>
      <c r="P81" s="107"/>
    </row>
    <row r="82" spans="1:16" s="109" customFormat="1" ht="33.75" customHeight="1" x14ac:dyDescent="0.2">
      <c r="A82" s="107"/>
      <c r="B82" s="262"/>
      <c r="C82" s="423"/>
      <c r="D82" s="424"/>
      <c r="E82" s="424"/>
      <c r="F82" s="425"/>
      <c r="G82" s="286"/>
      <c r="H82" s="71"/>
      <c r="I82" s="300"/>
      <c r="J82" s="301"/>
      <c r="K82" s="301"/>
      <c r="L82" s="301"/>
      <c r="M82" s="261"/>
      <c r="N82" s="71"/>
      <c r="P82" s="107"/>
    </row>
    <row r="83" spans="1:16" s="109" customFormat="1" ht="33.75" customHeight="1" x14ac:dyDescent="0.2">
      <c r="A83" s="107"/>
      <c r="B83" s="262" t="str">
        <f>B12</f>
        <v>XXXXXXXXXXXX</v>
      </c>
      <c r="C83" s="264" t="s">
        <v>58</v>
      </c>
      <c r="D83" s="265"/>
      <c r="E83" s="265"/>
      <c r="F83" s="266"/>
      <c r="G83" s="273">
        <v>20</v>
      </c>
      <c r="H83" s="71"/>
      <c r="I83" s="275" t="str">
        <f>+B12</f>
        <v>XXXXXXXXXXXX</v>
      </c>
      <c r="J83" s="277"/>
      <c r="K83" s="278"/>
      <c r="L83" s="279"/>
      <c r="M83" s="286">
        <v>1</v>
      </c>
      <c r="N83" s="71"/>
      <c r="P83" s="107"/>
    </row>
    <row r="84" spans="1:16" s="109" customFormat="1" ht="33.75" customHeight="1" x14ac:dyDescent="0.2">
      <c r="A84" s="107"/>
      <c r="B84" s="262"/>
      <c r="C84" s="267"/>
      <c r="D84" s="268"/>
      <c r="E84" s="268"/>
      <c r="F84" s="269"/>
      <c r="G84" s="273"/>
      <c r="H84" s="71"/>
      <c r="I84" s="275"/>
      <c r="J84" s="280"/>
      <c r="K84" s="281"/>
      <c r="L84" s="282"/>
      <c r="M84" s="286"/>
      <c r="N84" s="71"/>
      <c r="P84" s="107"/>
    </row>
    <row r="85" spans="1:16" s="109" customFormat="1" ht="33.75" customHeight="1" thickBot="1" x14ac:dyDescent="0.25">
      <c r="A85" s="107"/>
      <c r="B85" s="263"/>
      <c r="C85" s="270"/>
      <c r="D85" s="271"/>
      <c r="E85" s="271"/>
      <c r="F85" s="272"/>
      <c r="G85" s="274"/>
      <c r="H85" s="71"/>
      <c r="I85" s="276"/>
      <c r="J85" s="283"/>
      <c r="K85" s="284"/>
      <c r="L85" s="285"/>
      <c r="M85" s="287"/>
      <c r="N85" s="71"/>
      <c r="P85" s="107"/>
    </row>
    <row r="86" spans="1:16" s="109" customFormat="1" ht="33.75" customHeight="1" x14ac:dyDescent="0.2">
      <c r="A86" s="107"/>
      <c r="B86" s="71"/>
      <c r="C86" s="71"/>
      <c r="D86" s="71"/>
      <c r="E86" s="71"/>
      <c r="F86" s="71"/>
      <c r="G86" s="71"/>
      <c r="H86" s="71"/>
      <c r="I86" s="71"/>
      <c r="J86" s="71"/>
      <c r="K86" s="71"/>
      <c r="L86" s="71"/>
      <c r="M86" s="71"/>
      <c r="N86" s="71"/>
      <c r="P86" s="107"/>
    </row>
    <row r="87" spans="1:16" s="109" customFormat="1" ht="12" customHeight="1" x14ac:dyDescent="0.2">
      <c r="A87" s="107"/>
      <c r="B87" s="107"/>
      <c r="C87" s="108"/>
      <c r="D87" s="108"/>
      <c r="E87" s="108"/>
      <c r="F87" s="108"/>
      <c r="I87" s="107"/>
      <c r="J87" s="55"/>
      <c r="K87" s="88"/>
      <c r="L87" s="88"/>
      <c r="M87" s="88"/>
      <c r="N87" s="88"/>
      <c r="O87" s="107"/>
    </row>
    <row r="88" spans="1:16" s="109" customFormat="1" ht="16.5" thickBot="1" x14ac:dyDescent="0.25">
      <c r="A88" s="107"/>
      <c r="B88" s="71"/>
      <c r="C88" s="111"/>
      <c r="D88" s="107"/>
      <c r="E88" s="107"/>
      <c r="F88" s="107"/>
      <c r="G88" s="107"/>
      <c r="H88" s="107"/>
      <c r="I88" s="107"/>
      <c r="J88" s="107"/>
      <c r="K88" s="108"/>
      <c r="L88" s="108"/>
      <c r="M88" s="108"/>
      <c r="N88" s="108"/>
      <c r="O88" s="107"/>
    </row>
    <row r="89" spans="1:16" s="109" customFormat="1" ht="87" customHeight="1" x14ac:dyDescent="0.2">
      <c r="A89" s="107"/>
      <c r="B89" s="405" t="s">
        <v>54</v>
      </c>
      <c r="C89" s="408" t="s">
        <v>60</v>
      </c>
      <c r="D89" s="409"/>
      <c r="E89" s="409"/>
      <c r="F89" s="409"/>
      <c r="G89" s="412" t="s">
        <v>61</v>
      </c>
      <c r="I89" s="415" t="s">
        <v>54</v>
      </c>
      <c r="J89" s="416" t="s">
        <v>62</v>
      </c>
      <c r="K89" s="416"/>
      <c r="L89" s="416"/>
      <c r="M89" s="418" t="s">
        <v>61</v>
      </c>
      <c r="O89" s="107"/>
    </row>
    <row r="90" spans="1:16" s="109" customFormat="1" ht="12" customHeight="1" x14ac:dyDescent="0.2">
      <c r="A90" s="107"/>
      <c r="B90" s="406"/>
      <c r="C90" s="235"/>
      <c r="D90" s="236"/>
      <c r="E90" s="236"/>
      <c r="F90" s="236"/>
      <c r="G90" s="413"/>
      <c r="I90" s="394"/>
      <c r="J90" s="369"/>
      <c r="K90" s="369"/>
      <c r="L90" s="369"/>
      <c r="M90" s="401"/>
      <c r="O90" s="107"/>
    </row>
    <row r="91" spans="1:16" s="109" customFormat="1" ht="12" customHeight="1" x14ac:dyDescent="0.2">
      <c r="A91" s="107"/>
      <c r="B91" s="406"/>
      <c r="C91" s="235"/>
      <c r="D91" s="236"/>
      <c r="E91" s="236"/>
      <c r="F91" s="236"/>
      <c r="G91" s="413"/>
      <c r="I91" s="394"/>
      <c r="J91" s="369"/>
      <c r="K91" s="369"/>
      <c r="L91" s="369"/>
      <c r="M91" s="401"/>
      <c r="O91" s="107"/>
    </row>
    <row r="92" spans="1:16" s="109" customFormat="1" ht="12" customHeight="1" thickBot="1" x14ac:dyDescent="0.25">
      <c r="A92" s="107"/>
      <c r="B92" s="407"/>
      <c r="C92" s="410"/>
      <c r="D92" s="411"/>
      <c r="E92" s="411"/>
      <c r="F92" s="411"/>
      <c r="G92" s="414"/>
      <c r="I92" s="395"/>
      <c r="J92" s="417"/>
      <c r="K92" s="417"/>
      <c r="L92" s="417"/>
      <c r="M92" s="402"/>
      <c r="O92" s="107"/>
    </row>
    <row r="93" spans="1:16" s="109" customFormat="1" ht="12" customHeight="1" x14ac:dyDescent="0.2">
      <c r="A93" s="107"/>
      <c r="B93" s="393" t="str">
        <f>B12</f>
        <v>XXXXXXXXXXXX</v>
      </c>
      <c r="C93" s="396" t="s">
        <v>63</v>
      </c>
      <c r="D93" s="397"/>
      <c r="E93" s="397"/>
      <c r="F93" s="397"/>
      <c r="G93" s="400">
        <v>0</v>
      </c>
      <c r="I93" s="393" t="str">
        <f>B12</f>
        <v>XXXXXXXXXXXX</v>
      </c>
      <c r="J93" s="403" t="s">
        <v>65</v>
      </c>
      <c r="K93" s="403"/>
      <c r="L93" s="403"/>
      <c r="M93" s="400">
        <v>0</v>
      </c>
      <c r="O93" s="107"/>
    </row>
    <row r="94" spans="1:16" s="109" customFormat="1" ht="12" customHeight="1" x14ac:dyDescent="0.2">
      <c r="A94" s="107"/>
      <c r="B94" s="394"/>
      <c r="C94" s="396"/>
      <c r="D94" s="397"/>
      <c r="E94" s="397"/>
      <c r="F94" s="397"/>
      <c r="G94" s="401"/>
      <c r="I94" s="394"/>
      <c r="J94" s="371"/>
      <c r="K94" s="371"/>
      <c r="L94" s="371"/>
      <c r="M94" s="401"/>
      <c r="O94" s="107"/>
    </row>
    <row r="95" spans="1:16" s="109" customFormat="1" ht="12" customHeight="1" thickBot="1" x14ac:dyDescent="0.25">
      <c r="A95" s="107"/>
      <c r="B95" s="395"/>
      <c r="C95" s="398"/>
      <c r="D95" s="399"/>
      <c r="E95" s="399"/>
      <c r="F95" s="399"/>
      <c r="G95" s="402"/>
      <c r="I95" s="395"/>
      <c r="J95" s="404"/>
      <c r="K95" s="404"/>
      <c r="L95" s="404"/>
      <c r="M95" s="402"/>
      <c r="O95" s="107"/>
    </row>
    <row r="96" spans="1:16" s="109" customFormat="1" ht="84.95" customHeight="1" thickBot="1" x14ac:dyDescent="0.25">
      <c r="A96" s="107"/>
      <c r="B96" s="107"/>
      <c r="C96" s="107"/>
      <c r="D96" s="107"/>
      <c r="E96" s="107"/>
      <c r="F96" s="107"/>
      <c r="G96" s="107"/>
      <c r="H96" s="107"/>
      <c r="I96" s="107"/>
      <c r="J96" s="107"/>
      <c r="K96" s="107"/>
      <c r="L96" s="108"/>
      <c r="M96" s="108"/>
      <c r="N96" s="108"/>
      <c r="P96" s="107"/>
    </row>
    <row r="97" spans="1:16" s="109" customFormat="1" ht="65.25" customHeight="1" thickBot="1" x14ac:dyDescent="0.25">
      <c r="A97" s="107"/>
      <c r="B97" s="144" t="s">
        <v>66</v>
      </c>
      <c r="C97" s="145">
        <f>+J71+K70+M70+N70+G83+M83-G93-M93</f>
        <v>32.5</v>
      </c>
      <c r="D97" s="107"/>
      <c r="E97" s="107"/>
      <c r="F97" s="107"/>
      <c r="G97" s="107"/>
      <c r="H97" s="107"/>
      <c r="I97" s="107"/>
      <c r="J97" s="107"/>
      <c r="K97" s="107"/>
      <c r="L97" s="108"/>
      <c r="M97" s="108"/>
      <c r="N97" s="108"/>
      <c r="P97" s="107"/>
    </row>
    <row r="98" spans="1:16" s="109" customFormat="1" x14ac:dyDescent="0.2">
      <c r="A98" s="107"/>
      <c r="D98" s="107"/>
      <c r="E98" s="107"/>
      <c r="F98" s="107"/>
      <c r="G98" s="107"/>
      <c r="H98" s="107"/>
      <c r="I98" s="107"/>
      <c r="J98" s="107"/>
      <c r="K98" s="107"/>
      <c r="L98" s="108"/>
      <c r="M98" s="108"/>
      <c r="N98" s="108"/>
      <c r="P98" s="107"/>
    </row>
    <row r="104" spans="1:16" hidden="1" x14ac:dyDescent="0.2"/>
    <row r="105" spans="1:16" hidden="1" x14ac:dyDescent="0.2"/>
    <row r="106" spans="1:16" hidden="1" x14ac:dyDescent="0.2"/>
    <row r="107" spans="1:16" hidden="1" x14ac:dyDescent="0.2"/>
    <row r="108" spans="1:16" ht="32.25" hidden="1" customHeight="1" x14ac:dyDescent="0.2">
      <c r="C108" s="388" t="s">
        <v>121</v>
      </c>
      <c r="D108" s="389"/>
      <c r="E108" s="146" t="s">
        <v>122</v>
      </c>
    </row>
    <row r="109" spans="1:16" ht="32.25" hidden="1" customHeight="1" x14ac:dyDescent="0.2">
      <c r="C109" s="390" t="s">
        <v>123</v>
      </c>
      <c r="D109" s="391"/>
      <c r="E109" s="147">
        <v>67.5</v>
      </c>
    </row>
    <row r="110" spans="1:16" ht="32.25" hidden="1" customHeight="1" x14ac:dyDescent="0.2">
      <c r="C110" s="390" t="s">
        <v>124</v>
      </c>
      <c r="D110" s="391"/>
      <c r="E110" s="147">
        <v>10</v>
      </c>
      <c r="F110" s="392"/>
    </row>
    <row r="111" spans="1:16" ht="32.25" hidden="1" customHeight="1" x14ac:dyDescent="0.2">
      <c r="C111" s="390" t="s">
        <v>125</v>
      </c>
      <c r="D111" s="391"/>
      <c r="E111" s="147">
        <v>1</v>
      </c>
      <c r="F111" s="392"/>
    </row>
    <row r="112" spans="1:16" ht="32.25" hidden="1" customHeight="1" x14ac:dyDescent="0.2">
      <c r="C112" s="390" t="s">
        <v>126</v>
      </c>
      <c r="D112" s="391"/>
      <c r="E112" s="147">
        <v>20</v>
      </c>
      <c r="F112" s="392"/>
    </row>
    <row r="113" spans="3:6" ht="32.25" hidden="1" customHeight="1" x14ac:dyDescent="0.2">
      <c r="C113" s="390" t="s">
        <v>127</v>
      </c>
      <c r="D113" s="391"/>
      <c r="E113" s="147">
        <v>1</v>
      </c>
      <c r="F113" s="392"/>
    </row>
    <row r="114" spans="3:6" ht="32.25" hidden="1" customHeight="1" x14ac:dyDescent="0.2">
      <c r="C114" s="390" t="s">
        <v>128</v>
      </c>
      <c r="D114" s="391"/>
      <c r="E114" s="147">
        <v>0.25</v>
      </c>
      <c r="F114" s="392"/>
    </row>
    <row r="115" spans="3:6" ht="32.25" hidden="1" customHeight="1" x14ac:dyDescent="0.2">
      <c r="C115" s="390" t="s">
        <v>129</v>
      </c>
      <c r="D115" s="391"/>
      <c r="E115" s="147">
        <v>0.25</v>
      </c>
      <c r="F115" s="392"/>
    </row>
    <row r="116" spans="3:6" ht="32.25" hidden="1" customHeight="1" x14ac:dyDescent="0.2">
      <c r="C116" s="386" t="s">
        <v>130</v>
      </c>
      <c r="D116" s="387"/>
      <c r="E116" s="44">
        <f>SUM(E109:E115)</f>
        <v>100</v>
      </c>
      <c r="F116" s="44">
        <f>SUM(E110:E115)</f>
        <v>32.5</v>
      </c>
    </row>
    <row r="117" spans="3:6" ht="32.25" hidden="1" customHeight="1" x14ac:dyDescent="0.2"/>
    <row r="118" spans="3:6" hidden="1" x14ac:dyDescent="0.2"/>
  </sheetData>
  <mergeCells count="124">
    <mergeCell ref="M7:M11"/>
    <mergeCell ref="N7:N11"/>
    <mergeCell ref="B12:B13"/>
    <mergeCell ref="D12:E12"/>
    <mergeCell ref="J12:J13"/>
    <mergeCell ref="K12:L12"/>
    <mergeCell ref="N12:N13"/>
    <mergeCell ref="B2:N2"/>
    <mergeCell ref="B4:N4"/>
    <mergeCell ref="A5:N5"/>
    <mergeCell ref="B6:N6"/>
    <mergeCell ref="B7:B11"/>
    <mergeCell ref="C7:C11"/>
    <mergeCell ref="D7:E11"/>
    <mergeCell ref="F7:F11"/>
    <mergeCell ref="G7:G11"/>
    <mergeCell ref="H7:H11"/>
    <mergeCell ref="D13:E13"/>
    <mergeCell ref="K13:L13"/>
    <mergeCell ref="B18:I18"/>
    <mergeCell ref="B20:B21"/>
    <mergeCell ref="H20:H21"/>
    <mergeCell ref="I20:I21"/>
    <mergeCell ref="I7:I11"/>
    <mergeCell ref="J7:J11"/>
    <mergeCell ref="K7:L11"/>
    <mergeCell ref="B23:G23"/>
    <mergeCell ref="B24:B25"/>
    <mergeCell ref="C24:C25"/>
    <mergeCell ref="D24:D25"/>
    <mergeCell ref="G24:G25"/>
    <mergeCell ref="B26:B31"/>
    <mergeCell ref="G26:G31"/>
    <mergeCell ref="C27:C31"/>
    <mergeCell ref="D27:D31"/>
    <mergeCell ref="E27:E31"/>
    <mergeCell ref="B32:B36"/>
    <mergeCell ref="C33:C36"/>
    <mergeCell ref="D33:D36"/>
    <mergeCell ref="E33:E36"/>
    <mergeCell ref="G33:G36"/>
    <mergeCell ref="B37:B41"/>
    <mergeCell ref="C38:C41"/>
    <mergeCell ref="D38:D41"/>
    <mergeCell ref="E38:E41"/>
    <mergeCell ref="G38:G41"/>
    <mergeCell ref="B52:B56"/>
    <mergeCell ref="C53:C56"/>
    <mergeCell ref="D53:D56"/>
    <mergeCell ref="E53:E56"/>
    <mergeCell ref="G53:G56"/>
    <mergeCell ref="B60:B61"/>
    <mergeCell ref="C60:C61"/>
    <mergeCell ref="D60:D61"/>
    <mergeCell ref="E60:E61"/>
    <mergeCell ref="G60:G61"/>
    <mergeCell ref="B58:G58"/>
    <mergeCell ref="B42:B46"/>
    <mergeCell ref="C43:C46"/>
    <mergeCell ref="D43:D46"/>
    <mergeCell ref="E43:E46"/>
    <mergeCell ref="G43:G46"/>
    <mergeCell ref="B47:B51"/>
    <mergeCell ref="C48:C51"/>
    <mergeCell ref="D48:D51"/>
    <mergeCell ref="E48:E51"/>
    <mergeCell ref="G48:G51"/>
    <mergeCell ref="B64:B65"/>
    <mergeCell ref="C64:C65"/>
    <mergeCell ref="D64:D65"/>
    <mergeCell ref="E64:E65"/>
    <mergeCell ref="G64:G65"/>
    <mergeCell ref="G70:H70"/>
    <mergeCell ref="K70:L71"/>
    <mergeCell ref="B62:B63"/>
    <mergeCell ref="C62:C63"/>
    <mergeCell ref="D62:D63"/>
    <mergeCell ref="E62:E63"/>
    <mergeCell ref="G62:G63"/>
    <mergeCell ref="M70:M71"/>
    <mergeCell ref="N70:N71"/>
    <mergeCell ref="G71:H71"/>
    <mergeCell ref="B75:G75"/>
    <mergeCell ref="I75:M75"/>
    <mergeCell ref="G67:N67"/>
    <mergeCell ref="G68:J68"/>
    <mergeCell ref="K68:L69"/>
    <mergeCell ref="M68:M69"/>
    <mergeCell ref="N68:N69"/>
    <mergeCell ref="G69:J69"/>
    <mergeCell ref="B83:B85"/>
    <mergeCell ref="C83:F85"/>
    <mergeCell ref="G83:G85"/>
    <mergeCell ref="I83:I85"/>
    <mergeCell ref="J83:L85"/>
    <mergeCell ref="M83:M85"/>
    <mergeCell ref="B76:B82"/>
    <mergeCell ref="C76:F82"/>
    <mergeCell ref="G76:G82"/>
    <mergeCell ref="I76:I82"/>
    <mergeCell ref="J76:L82"/>
    <mergeCell ref="M76:M82"/>
    <mergeCell ref="B93:B95"/>
    <mergeCell ref="C93:F95"/>
    <mergeCell ref="G93:G95"/>
    <mergeCell ref="I93:I95"/>
    <mergeCell ref="J93:L95"/>
    <mergeCell ref="M93:M95"/>
    <mergeCell ref="B89:B92"/>
    <mergeCell ref="C89:F92"/>
    <mergeCell ref="G89:G92"/>
    <mergeCell ref="I89:I92"/>
    <mergeCell ref="J89:L92"/>
    <mergeCell ref="M89:M92"/>
    <mergeCell ref="C116:D116"/>
    <mergeCell ref="C108:D108"/>
    <mergeCell ref="C109:D109"/>
    <mergeCell ref="C110:D110"/>
    <mergeCell ref="F110:F115"/>
    <mergeCell ref="C111:D111"/>
    <mergeCell ref="C112:D112"/>
    <mergeCell ref="C113:D113"/>
    <mergeCell ref="C114:D114"/>
    <mergeCell ref="C115:D115"/>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ALIANZA INTEGRAL DE PROYECTOS S</vt:lpstr>
      <vt:lpstr>SMMLV</vt:lpstr>
      <vt:lpstr>CONSULTORES, DESARROLLO</vt:lpstr>
      <vt:lpstr>PROPONENTE 4</vt:lpstr>
      <vt:lpstr>PROPONENTE 5</vt:lpstr>
      <vt:lpstr>PROPONENTE 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cp:keywords/>
  <dc:description/>
  <cp:lastModifiedBy>Maira Alejandra  Mendoza  Lizarazo</cp:lastModifiedBy>
  <cp:revision/>
  <cp:lastPrinted>2025-12-22T15:03:04Z</cp:lastPrinted>
  <dcterms:created xsi:type="dcterms:W3CDTF">1996-11-27T10:00:04Z</dcterms:created>
  <dcterms:modified xsi:type="dcterms:W3CDTF">2025-12-22T15:03:47Z</dcterms:modified>
  <cp:category/>
  <cp:contentStatus/>
</cp:coreProperties>
</file>