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FABIAN\Documents\2025\1. CHIA\1. CONTRATACION\37. Monica - AFROCOLOMBIANIDAD - SAMC-022-2025\"/>
    </mc:Choice>
  </mc:AlternateContent>
  <xr:revisionPtr revIDLastSave="0" documentId="13_ncr:1_{E0332635-298D-464D-8997-2C7476A80C17}" xr6:coauthVersionLast="47" xr6:coauthVersionMax="47" xr10:uidLastSave="{00000000-0000-0000-0000-000000000000}"/>
  <bookViews>
    <workbookView xWindow="-120" yWindow="-120" windowWidth="20730" windowHeight="11040" activeTab="1" xr2:uid="{181E6FC1-E8D1-0645-8A9B-2BB7E98A36B5}"/>
  </bookViews>
  <sheets>
    <sheet name="Hoja1" sheetId="1" r:id="rId1"/>
    <sheet name="Hoja1 (2)" sheetId="2" r:id="rId2"/>
  </sheets>
  <definedNames>
    <definedName name="_xlnm.Print_Area" localSheetId="1">'Hoja1 (2)'!$A$1:$N$27</definedName>
    <definedName name="_xlnm.Print_Titles" localSheetId="1">'Hoja1 (2)'!$1:$5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2" l="1"/>
  <c r="F27" i="2"/>
  <c r="L26" i="2"/>
  <c r="M26" i="2" s="1"/>
  <c r="N26" i="2" s="1"/>
  <c r="J26" i="2"/>
  <c r="K26" i="2" s="1"/>
  <c r="G26" i="2"/>
  <c r="H26" i="2" s="1"/>
  <c r="L25" i="2"/>
  <c r="M25" i="2" s="1"/>
  <c r="N25" i="2" s="1"/>
  <c r="J25" i="2"/>
  <c r="K25" i="2" s="1"/>
  <c r="G25" i="2"/>
  <c r="H25" i="2" s="1"/>
  <c r="L24" i="2"/>
  <c r="M24" i="2" s="1"/>
  <c r="N24" i="2" s="1"/>
  <c r="J24" i="2"/>
  <c r="K24" i="2" s="1"/>
  <c r="G24" i="2"/>
  <c r="H24" i="2" s="1"/>
  <c r="L23" i="2"/>
  <c r="J23" i="2"/>
  <c r="K23" i="2" s="1"/>
  <c r="G23" i="2"/>
  <c r="H23" i="2" s="1"/>
  <c r="L22" i="2"/>
  <c r="M22" i="2" s="1"/>
  <c r="J22" i="2"/>
  <c r="K22" i="2" s="1"/>
  <c r="G22" i="2"/>
  <c r="H22" i="2" s="1"/>
  <c r="L21" i="2"/>
  <c r="M21" i="2" s="1"/>
  <c r="J21" i="2"/>
  <c r="K21" i="2" s="1"/>
  <c r="G21" i="2"/>
  <c r="H21" i="2" s="1"/>
  <c r="L20" i="2"/>
  <c r="J20" i="2"/>
  <c r="K20" i="2" s="1"/>
  <c r="G20" i="2"/>
  <c r="H20" i="2" s="1"/>
  <c r="L19" i="2"/>
  <c r="J19" i="2"/>
  <c r="K19" i="2" s="1"/>
  <c r="G19" i="2"/>
  <c r="H19" i="2" s="1"/>
  <c r="L18" i="2"/>
  <c r="M18" i="2" s="1"/>
  <c r="N18" i="2" s="1"/>
  <c r="J18" i="2"/>
  <c r="K18" i="2" s="1"/>
  <c r="G18" i="2"/>
  <c r="H18" i="2" s="1"/>
  <c r="L17" i="2"/>
  <c r="M17" i="2" s="1"/>
  <c r="N17" i="2" s="1"/>
  <c r="J17" i="2"/>
  <c r="K17" i="2" s="1"/>
  <c r="G17" i="2"/>
  <c r="H17" i="2" s="1"/>
  <c r="L16" i="2"/>
  <c r="M16" i="2" s="1"/>
  <c r="N16" i="2" s="1"/>
  <c r="J16" i="2"/>
  <c r="K16" i="2" s="1"/>
  <c r="G16" i="2"/>
  <c r="H16" i="2" s="1"/>
  <c r="L15" i="2"/>
  <c r="J15" i="2"/>
  <c r="K15" i="2" s="1"/>
  <c r="G15" i="2"/>
  <c r="H15" i="2" s="1"/>
  <c r="L14" i="2"/>
  <c r="J14" i="2"/>
  <c r="K14" i="2" s="1"/>
  <c r="G14" i="2"/>
  <c r="H14" i="2" s="1"/>
  <c r="L13" i="2"/>
  <c r="M13" i="2" s="1"/>
  <c r="K13" i="2"/>
  <c r="J13" i="2"/>
  <c r="G13" i="2"/>
  <c r="H13" i="2" s="1"/>
  <c r="L12" i="2"/>
  <c r="J12" i="2"/>
  <c r="K12" i="2" s="1"/>
  <c r="G12" i="2"/>
  <c r="H12" i="2" s="1"/>
  <c r="L11" i="2"/>
  <c r="M11" i="2" s="1"/>
  <c r="J11" i="2"/>
  <c r="K11" i="2" s="1"/>
  <c r="G11" i="2"/>
  <c r="H11" i="2" s="1"/>
  <c r="L10" i="2"/>
  <c r="M10" i="2" s="1"/>
  <c r="N10" i="2" s="1"/>
  <c r="J10" i="2"/>
  <c r="K10" i="2" s="1"/>
  <c r="G10" i="2"/>
  <c r="H10" i="2" s="1"/>
  <c r="L9" i="2"/>
  <c r="M9" i="2" s="1"/>
  <c r="N9" i="2" s="1"/>
  <c r="J9" i="2"/>
  <c r="K9" i="2" s="1"/>
  <c r="G9" i="2"/>
  <c r="H9" i="2" s="1"/>
  <c r="L8" i="2"/>
  <c r="M8" i="2" s="1"/>
  <c r="N8" i="2" s="1"/>
  <c r="J8" i="2"/>
  <c r="K8" i="2" s="1"/>
  <c r="G8" i="2"/>
  <c r="H8" i="2" s="1"/>
  <c r="L7" i="2"/>
  <c r="M7" i="2" s="1"/>
  <c r="N7" i="2" s="1"/>
  <c r="J7" i="2"/>
  <c r="K7" i="2" s="1"/>
  <c r="G7" i="2"/>
  <c r="H7" i="2" s="1"/>
  <c r="L6" i="2"/>
  <c r="J6" i="2"/>
  <c r="K6" i="2" s="1"/>
  <c r="G6" i="2"/>
  <c r="H6" i="2" s="1"/>
  <c r="L23" i="1"/>
  <c r="L22" i="1"/>
  <c r="M22" i="1" s="1"/>
  <c r="L21" i="1"/>
  <c r="M21" i="1" s="1"/>
  <c r="L20" i="1"/>
  <c r="M20" i="1" s="1"/>
  <c r="L19" i="1"/>
  <c r="L18" i="1"/>
  <c r="L17" i="1"/>
  <c r="L16" i="1"/>
  <c r="L15" i="1"/>
  <c r="M15" i="1" s="1"/>
  <c r="L14" i="1"/>
  <c r="L13" i="1"/>
  <c r="L12" i="1"/>
  <c r="L11" i="1"/>
  <c r="L10" i="1"/>
  <c r="L9" i="1"/>
  <c r="L8" i="1"/>
  <c r="L7" i="1"/>
  <c r="L6" i="1"/>
  <c r="M6" i="1" s="1"/>
  <c r="L5" i="1"/>
  <c r="M5" i="1" s="1"/>
  <c r="L4" i="1"/>
  <c r="M4" i="1" s="1"/>
  <c r="L3" i="1"/>
  <c r="K24" i="1"/>
  <c r="J24" i="1"/>
  <c r="I24" i="1"/>
  <c r="G24" i="1"/>
  <c r="F24" i="1"/>
  <c r="G10" i="1"/>
  <c r="M10" i="1"/>
  <c r="N10" i="1" s="1"/>
  <c r="M16" i="1"/>
  <c r="M17" i="1"/>
  <c r="M19" i="1"/>
  <c r="N19" i="1" s="1"/>
  <c r="J23" i="1"/>
  <c r="K23" i="1" s="1"/>
  <c r="J22" i="1"/>
  <c r="K22" i="1" s="1"/>
  <c r="J21" i="1"/>
  <c r="K21" i="1" s="1"/>
  <c r="J20" i="1"/>
  <c r="K20" i="1" s="1"/>
  <c r="J19" i="1"/>
  <c r="K19" i="1" s="1"/>
  <c r="J18" i="1"/>
  <c r="K18" i="1" s="1"/>
  <c r="J17" i="1"/>
  <c r="K17" i="1" s="1"/>
  <c r="J16" i="1"/>
  <c r="K16" i="1" s="1"/>
  <c r="J15" i="1"/>
  <c r="K15" i="1" s="1"/>
  <c r="J14" i="1"/>
  <c r="K14" i="1" s="1"/>
  <c r="J13" i="1"/>
  <c r="K13" i="1" s="1"/>
  <c r="J12" i="1"/>
  <c r="K12" i="1" s="1"/>
  <c r="J11" i="1"/>
  <c r="K11" i="1" s="1"/>
  <c r="J10" i="1"/>
  <c r="K10" i="1" s="1"/>
  <c r="J9" i="1"/>
  <c r="K9" i="1" s="1"/>
  <c r="J8" i="1"/>
  <c r="K8" i="1" s="1"/>
  <c r="J7" i="1"/>
  <c r="K7" i="1" s="1"/>
  <c r="J6" i="1"/>
  <c r="K6" i="1" s="1"/>
  <c r="J5" i="1"/>
  <c r="K5" i="1" s="1"/>
  <c r="J4" i="1"/>
  <c r="K4" i="1" s="1"/>
  <c r="J3" i="1"/>
  <c r="K3" i="1" s="1"/>
  <c r="G4" i="1"/>
  <c r="G5" i="1"/>
  <c r="G6" i="1"/>
  <c r="G7" i="1"/>
  <c r="G8" i="1"/>
  <c r="G9" i="1"/>
  <c r="G11" i="1"/>
  <c r="G12" i="1"/>
  <c r="G13" i="1"/>
  <c r="G14" i="1"/>
  <c r="G15" i="1"/>
  <c r="G16" i="1"/>
  <c r="G17" i="1"/>
  <c r="G18" i="1"/>
  <c r="G19" i="1"/>
  <c r="G20" i="1"/>
  <c r="G21" i="1"/>
  <c r="G22" i="1"/>
  <c r="G23" i="1"/>
  <c r="G3" i="1"/>
  <c r="M15" i="2" l="1"/>
  <c r="N15" i="2" s="1"/>
  <c r="M23" i="2"/>
  <c r="N23" i="2" s="1"/>
  <c r="N11" i="2"/>
  <c r="N22" i="2"/>
  <c r="L27" i="2"/>
  <c r="M19" i="2"/>
  <c r="N19" i="2" s="1"/>
  <c r="H27" i="2"/>
  <c r="K27" i="2"/>
  <c r="N20" i="2"/>
  <c r="G27" i="2"/>
  <c r="M14" i="2"/>
  <c r="N14" i="2" s="1"/>
  <c r="M6" i="2"/>
  <c r="M12" i="2"/>
  <c r="N12" i="2" s="1"/>
  <c r="N13" i="2"/>
  <c r="M20" i="2"/>
  <c r="N21" i="2"/>
  <c r="J27" i="2"/>
  <c r="L24" i="1"/>
  <c r="M3" i="1"/>
  <c r="M24" i="1" s="1"/>
  <c r="M11" i="1"/>
  <c r="N11" i="1" s="1"/>
  <c r="N15" i="1"/>
  <c r="N21" i="1"/>
  <c r="N5" i="1"/>
  <c r="M14" i="1"/>
  <c r="N14" i="1" s="1"/>
  <c r="N6" i="1"/>
  <c r="N20" i="1"/>
  <c r="N4" i="1"/>
  <c r="M13" i="1"/>
  <c r="N13" i="1" s="1"/>
  <c r="N22" i="1"/>
  <c r="M23" i="1"/>
  <c r="N23" i="1" s="1"/>
  <c r="M12" i="1"/>
  <c r="N12" i="1" s="1"/>
  <c r="N8" i="1"/>
  <c r="N17" i="1"/>
  <c r="N16" i="1"/>
  <c r="M18" i="1"/>
  <c r="N18" i="1" s="1"/>
  <c r="M9" i="1"/>
  <c r="N9" i="1" s="1"/>
  <c r="M8" i="1"/>
  <c r="M7" i="1"/>
  <c r="N7" i="1" s="1"/>
  <c r="M27" i="2" l="1"/>
  <c r="N6" i="2"/>
  <c r="N27" i="2" s="1"/>
  <c r="N3" i="1"/>
  <c r="N24" i="1" s="1"/>
  <c r="H4" i="1"/>
  <c r="H5" i="1"/>
  <c r="H6" i="1"/>
  <c r="H7" i="1"/>
  <c r="H8" i="1"/>
  <c r="H9" i="1"/>
  <c r="H10" i="1"/>
  <c r="H11" i="1"/>
  <c r="H12" i="1"/>
  <c r="H13" i="1"/>
  <c r="H14" i="1"/>
  <c r="H15" i="1"/>
  <c r="H16" i="1"/>
  <c r="H17" i="1"/>
  <c r="H18" i="1"/>
  <c r="H19" i="1"/>
  <c r="H20" i="1"/>
  <c r="H21" i="1"/>
  <c r="H22" i="1"/>
  <c r="H23" i="1"/>
  <c r="H3" i="1"/>
  <c r="H24" i="1" l="1"/>
</calcChain>
</file>

<file path=xl/sharedStrings.xml><?xml version="1.0" encoding="utf-8"?>
<sst xmlns="http://schemas.openxmlformats.org/spreadsheetml/2006/main" count="163" uniqueCount="65">
  <si>
    <t>ÍTEM</t>
  </si>
  <si>
    <t>DESCRIPCIÓN</t>
  </si>
  <si>
    <t>CANT</t>
  </si>
  <si>
    <t>UNIDAD DE MEDIDA</t>
  </si>
  <si>
    <t>Meseros</t>
  </si>
  <si>
    <t>PERSONA</t>
  </si>
  <si>
    <t>Salón de eventos</t>
  </si>
  <si>
    <t>Sistema de Sonido</t>
  </si>
  <si>
    <t>SISTEMA</t>
  </si>
  <si>
    <t>Menaje</t>
  </si>
  <si>
    <t>JUEGO</t>
  </si>
  <si>
    <t>Mesa</t>
  </si>
  <si>
    <t>UNIDAD</t>
  </si>
  <si>
    <t>Sillas</t>
  </si>
  <si>
    <t>Almuerzo</t>
  </si>
  <si>
    <t>ALMUERZO</t>
  </si>
  <si>
    <t>Agua</t>
  </si>
  <si>
    <t>Carpas 4x4</t>
  </si>
  <si>
    <t>BAÑO</t>
  </si>
  <si>
    <t>GRUPO</t>
  </si>
  <si>
    <t>iluminacion</t>
  </si>
  <si>
    <t>baño portatil</t>
  </si>
  <si>
    <t>carpa hangar</t>
  </si>
  <si>
    <t>banner</t>
  </si>
  <si>
    <t>muestra cocina</t>
  </si>
  <si>
    <t>presentador</t>
  </si>
  <si>
    <t>placa</t>
  </si>
  <si>
    <t>estacion</t>
  </si>
  <si>
    <t>grupo</t>
  </si>
  <si>
    <t>peinados</t>
  </si>
  <si>
    <t>PRESENTACION</t>
  </si>
  <si>
    <t>ESTACION</t>
  </si>
  <si>
    <t>VALOR UNI</t>
  </si>
  <si>
    <t>IVA</t>
  </si>
  <si>
    <t>VALOR UNIT CON IVA</t>
  </si>
  <si>
    <t>SALON</t>
  </si>
  <si>
    <t>AVANZA EMPRESARIAL</t>
  </si>
  <si>
    <t>PROMEDIO</t>
  </si>
  <si>
    <t>CARACTERISTICAS ESPECIFICACIONES TECNICAS</t>
  </si>
  <si>
    <t>Servicio de mesero: deberá estar debidamente uniformado, en el lugar, fecha y hora señalada por el supervisor del contrato, se deberá garantizar el servicio por todo el día o el tiempo estimado para cada uno de los eventos.</t>
  </si>
  <si>
    <t>Alquiler de salón de eventos campestre con una acomodación mínima para 170 personas, el cual deberá contar con área de cocina, servicio de baños para dama y caballero, servicio de parqueadero con un número mínimo de 50 estacionamientos. Se deberá garantizar la disponibilidad del lugar por un término no inferior a 5 horas, con el fin de contar con el tiempo suficiente para su organización, bienvenida, desarrollo de la actividad,  y salida de los asistentes.</t>
  </si>
  <si>
    <t>Alquiler Sistema de Sonido profesional stereo, compuesto de 2 cabinas de 1,000W de capacidad, consola de mínimo 16 canales, controlador digital para el sistema de sonido, 1 micrófonos alámbricos de mano, cableado de señal y sistema eléctrico de distribución. Incluye transporte, instalación, montaje y desmontaje. Sistema / Di. Por un día</t>
  </si>
  <si>
    <t>Alquiler de juego de menaje por persona, compuesto como mínimo de: plato pando de 28 cm de diámetro en porcelana, vaso de cristal 250 de 250 ml, set de cubiertos en acero inoxidable (Cuchara, cuchillo, tenedor), por un día</t>
  </si>
  <si>
    <t>Alquiler de mesa en polipropileno plástica blanca cuadrada de 72x72 CM, las cuales deberán ser dispuestas por un día.</t>
  </si>
  <si>
    <t>Aquiler de silla plástica blanca sin brazos 49 cm de profundidad X 57,5 cm de ancho X86,5 cm de altura aprox</t>
  </si>
  <si>
    <t>Almuerzo conformado por dos proteínas (Pollo y carne) de aproximadamente 120 gr cada una, un carbohidrato (mazorca) 80 gr aproximadamente, dos tubérculos (papa) 70 gr aproximadamente, bebida gaseosa en vaso de 10 oz. Servido a la mesa.</t>
  </si>
  <si>
    <t>Botella de agua de 300 ml.</t>
  </si>
  <si>
    <t>Alquiler de carpa 4 Mt * 4 Mt, fabricada en lona de alta resistencia color blanco, con estructura metálica galvanizada y laterales desmontables en lona del mismo color. Dicha carpa deberá contar con iluminación. Incluye transporte y entrega en el sitio establecido por el supervisor del contrato, instalación, desmonte de los elementos. Alquiler que deberá garantizar el día del evento.</t>
  </si>
  <si>
    <t>Alquiler kit de 16 luces tipo PAR LED: para iluminación general del escenario y ambientación de colores, 2 cabezas móviles: destinadas a efectos dinámicos de luz y realce visual durante el evento y 1 consola DMX: para la correcta operación, control y programación de las luces solicitadas. Incluye transporte y entrega en el sitio establecido por el supervisor del contrato, instalación, desmonte de equipos. Alquiler que deberá garantizar el día del evento.</t>
  </si>
  <si>
    <t>Alquiler de baño portátil, con dispensador manual de agua, orinal y taza de inodoro con capacidad de 60 galones, rejillas de ventilación, sistema de flushing o de recirculación. Incluye papel higiénico, jabón de manos por batería de baño, sanitización cada dos (2) horas, equipos en excelente presentación. Incluye entrega en el sitio establecido por el supervisor del contrato, instalación, desmonte y retiro de los elementos. Alquiler que deberá garantizar el día del evento.</t>
  </si>
  <si>
    <t xml:space="preserve">Alquiler de una carpa tipo hangar sobre tarima de 8 Mt* 8 Mt con las siguientes características:
Estructura de tarima que cuente con barandas de seguridad y accesos (escaleras), cubierta para protección contra condiciones climáticas, deberá contar con los respectivos permisos, señalización, plan de contingencia el cual debe ser entregado por el contratista   con dos días de anterioridad al evento al supervisor del contrato con el fin pueda verificar las condiciones técnicas, de calidad y requerimientos normativos para garantizar el cumplimiento de las disposiciones de seguridad.
Incluye entrega en el sitio establecido por el supervisor del contrato, instalación, desmonte y retiro de los elementos. Alquiler que deberá garantizar el día del evento.
</t>
  </si>
  <si>
    <t>Alquiler Sistema de Sonido Line Array profesional stereo, compuesto de 8 cabinas de 1,000W de capacidad, 4 bajos con capacidad de 1.500 w cada uno, consola de mínimo 16 canales, controlador digital para el sistema de sonido, 4 monitores de piso de 750W de capacidad cada uno, 2 sidefill esterero compuesto de 2 cabina de 750W, 1 kit de micrófonos para batería con 6 elementos, 4 micrófonos para voces cardioide, dinámico con una respuesta en frecuencia de 15 hz – 15 khz. 4 micrófonos para instrumento, cardioide, dinámico con una respuesta en frecuencia de 40 hz – 15 khz, 20 cables balanceados tipo XLR de mínimo 10 metros de longitud, 12 bases para micrófono tipo boom cableado de señal y sistema eléctrico de distribución. Incluye transporte, instalación, montaje y desmontaje de los elementos. Alquiler que deberá garantizar el día del evento.</t>
  </si>
  <si>
    <t xml:space="preserve">Pendón de lona de alto impacto visual, de 2MTS X 1MT, con diseño gráfico, diagramación, impresión e instalación de piezas verticales tipo impreso en vinil de alta calidad. 
El contratista deberá presentar varias propuestas previo envío del diseño por parte de la entidad.
</t>
  </si>
  <si>
    <t xml:space="preserve">Actividad adelantada por un cocinero- chef, quién adelantará exhibición de una muestra de cocina de la región pacífica, proveerá los insumos necesarios (ingredientes, estufa portátil instalada, utensilios de cocina, bandejas para la muestra gastronómica, servilletas, platos elementos que se requieran para la presentación). La presentación del profesional en cocina tendrá una duración aproximada de una hora. Los platos deberán ser aprobados antes de la presentación por parte del supervisor del contrato.
Incluye entrega en el sitio establecido por el supervisor del contrato, instalación, desmonte y retiro de los elementos.
</t>
  </si>
  <si>
    <t>Profesional en comunicación social con mínimo un año de experiencia, quién será el encargado(a) de presentar el evento de inicio hasta su terminación (día completo), previa concertación con el supervisor del contrato.</t>
  </si>
  <si>
    <t>Placa de reconocimiento en acrílico material de la base en acrílico 10 mm, material del cuerpo 5 mm,  diseño entregado por parte de la entidad para grabado por parte del contratista.</t>
  </si>
  <si>
    <t>Estación (1000 bebidas) greca para bebidas calientes entre tinto y agua aromática de frutas, azúcar bolsa individual 5 gramos, vasos de 4 oz (material 100% biodegradable), mezcladores. Incluye mesa y mantel para mesa de la estación.</t>
  </si>
  <si>
    <t>Grupo música colombiana (Trio de cuerda o parranda vallenata). Durante un tiempo de sesenta (60) minutos</t>
  </si>
  <si>
    <t>Agrupación de baile y canto con enfoque cultural afro (Champeta o cumbia o mapalé o Currulao). Duración mínima de ciento veinte (120) minutos.</t>
  </si>
  <si>
    <t>Desarrollar muestra y capacitación de peinados típicos de la cultura afro, para lo cual se deberá contar con dos mujeres, con conocimiento en este oficio, para esta actividad el oferente debe proveer los insumos necesarios (cepillos, secadores, cauchos, Gorro de satín doble faz, Cepillo definidor Cepillo para bordes, cremas capilares y demás que sean necesarios). el cual tendrá una duración aproximada de una hora.</t>
  </si>
  <si>
    <t>INVERSIONES LULU</t>
  </si>
  <si>
    <t>TOTALES</t>
  </si>
  <si>
    <t>PRESUPUESTO OFICIAL - 
SERVICIOS LOGÍSTICOS PARA LA ORGANIZACIÓN, DESARROLLO Y REALIZACIÓN DE LA CONMEMORACIÓN DEL DIA DEL VETERANO, FESTIVAL DE AFROCOLOMBIANIDAD Y CONMEMORACIÓN DEL DIA DE LA LUCHA CONTRA LA TRATA DE PERSONA EN EL MUNICIPIO DE CHIA</t>
  </si>
  <si>
    <t>Desarrollar muestra y capacitación de peinados típicos de la cultura afro, para lo cual se deberá contar con dos mujeres, con conocimiento en este oficio, para esta actividad el oferente debe proveer los insumos necesarios (cepillos, secadores, cauchos, Gorro de satín doble faz, Cepillo definidor Cepillo para bordes, cremas capilares y demás que sean necesarios). el cual tendrá una duración aproximada de una hora</t>
  </si>
  <si>
    <t>Alquiler de una carpa tipo hangar sobre tarima de 8 Mt* 8 Mt con las siguientes características:
Estructura de tarima que cuente con barandas de seguridad y accesos (escaleras), cubierta para protección contra condiciones climáticas, deberá contar con los respectivos permisos, señalización, plan de contingencia el cual debe ser entregado por el contratista   con dos días de anterioridad al evento al supervisor del contrato con el fin pueda verificar las condiciones técnicas, de calidad y requerimientos normativos para garantizar el cumplimiento de las disposiciones de seguridad.
Incluye entrega en el sitio establecido por el supervisor del contrato, instalación, desmonte y retiro de los elementos. Alquiler que deberá garantizar el día del evento.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</si>
</sst>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quot;$&quot;\ #,##0;[Red]&quot;$&quot;\ #,##0"/>
    <numFmt numFmtId="165" formatCode="_-[$$-240A]\ * #,##0_-;\-[$$-240A]\ * #,##0_-;_-[$$-240A]\ * &quot;-&quot;??_-;_-@_-"/>
    <numFmt numFmtId="166" formatCode="&quot;$&quot;\ #,##0.00;[Red]&quot;$&quot;\ #,##0.00"/>
  </numFmts>
  <fonts count="16" x14ac:knownFonts="1">
    <font>
      <sz val="12"/>
      <color theme="1"/>
      <name val="Aptos Narrow"/>
      <family val="2"/>
      <scheme val="minor"/>
    </font>
    <font>
      <sz val="12"/>
      <color theme="1"/>
      <name val="Aptos Narrow"/>
      <family val="2"/>
      <scheme val="minor"/>
    </font>
    <font>
      <sz val="14"/>
      <color theme="1"/>
      <name val="Aptos Narrow"/>
      <family val="2"/>
      <scheme val="minor"/>
    </font>
    <font>
      <sz val="7"/>
      <color theme="1"/>
      <name val="Aptos Narrow"/>
      <family val="2"/>
      <scheme val="minor"/>
    </font>
    <font>
      <b/>
      <sz val="7"/>
      <color theme="1"/>
      <name val="Aptos Narrow"/>
      <family val="2"/>
      <scheme val="minor"/>
    </font>
    <font>
      <b/>
      <sz val="7"/>
      <color theme="1"/>
      <name val="Arial"/>
      <family val="2"/>
    </font>
    <font>
      <sz val="7"/>
      <color theme="1"/>
      <name val="Arial"/>
      <family val="2"/>
    </font>
    <font>
      <sz val="7"/>
      <color rgb="FF000000"/>
      <name val="Arial"/>
      <family val="2"/>
    </font>
    <font>
      <sz val="7"/>
      <name val="Arial"/>
      <family val="2"/>
    </font>
    <font>
      <b/>
      <sz val="10"/>
      <color theme="1"/>
      <name val="Aptos Narrow"/>
      <family val="2"/>
      <scheme val="minor"/>
    </font>
    <font>
      <b/>
      <sz val="16"/>
      <color theme="1"/>
      <name val="Aptos Narrow"/>
      <family val="2"/>
      <scheme val="minor"/>
    </font>
    <font>
      <sz val="8"/>
      <color theme="1"/>
      <name val="Arial"/>
      <family val="2"/>
    </font>
    <font>
      <sz val="8"/>
      <color rgb="FF000000"/>
      <name val="Arial"/>
      <family val="2"/>
    </font>
    <font>
      <sz val="8"/>
      <name val="Arial"/>
      <family val="2"/>
    </font>
    <font>
      <b/>
      <sz val="14"/>
      <color theme="1"/>
      <name val="Aptos Narrow"/>
      <family val="2"/>
      <scheme val="minor"/>
    </font>
    <font>
      <b/>
      <sz val="9"/>
      <color theme="1"/>
      <name val="Arial"/>
      <family val="2"/>
    </font>
  </fonts>
  <fills count="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FF99"/>
        <bgColor indexed="64"/>
      </patternFill>
    </fill>
    <fill>
      <patternFill patternType="solid">
        <fgColor theme="5"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2">
    <xf numFmtId="0" fontId="0" fillId="0" borderId="0"/>
    <xf numFmtId="44" fontId="1" fillId="0" borderId="0" applyFont="0" applyFill="0" applyBorder="0" applyAlignment="0" applyProtection="0"/>
  </cellStyleXfs>
  <cellXfs count="106">
    <xf numFmtId="0" fontId="0" fillId="0" borderId="0" xfId="0"/>
    <xf numFmtId="0" fontId="2" fillId="0" borderId="0" xfId="0" applyFont="1"/>
    <xf numFmtId="0" fontId="3" fillId="0" borderId="0" xfId="0" applyFont="1"/>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wrapText="1"/>
    </xf>
    <xf numFmtId="164" fontId="5" fillId="2" borderId="9"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164" fontId="5"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0" borderId="16" xfId="0" applyFont="1" applyBorder="1" applyAlignment="1">
      <alignment horizontal="justify" vertical="top" wrapText="1"/>
    </xf>
    <xf numFmtId="0" fontId="6" fillId="2" borderId="3" xfId="0" applyFont="1" applyFill="1" applyBorder="1" applyAlignment="1">
      <alignment horizontal="center" vertical="center" wrapText="1"/>
    </xf>
    <xf numFmtId="0" fontId="6" fillId="3" borderId="16" xfId="0" applyFont="1" applyFill="1" applyBorder="1" applyAlignment="1">
      <alignment horizontal="justify" vertical="top" wrapText="1"/>
    </xf>
    <xf numFmtId="0" fontId="6" fillId="3" borderId="17" xfId="0" applyFont="1" applyFill="1" applyBorder="1" applyAlignment="1">
      <alignment horizontal="justify" vertical="top" wrapText="1"/>
    </xf>
    <xf numFmtId="0" fontId="6" fillId="3" borderId="18" xfId="0" applyFont="1" applyFill="1" applyBorder="1" applyAlignment="1">
      <alignment horizontal="justify" vertical="top" wrapText="1"/>
    </xf>
    <xf numFmtId="1" fontId="6" fillId="3" borderId="16" xfId="0" applyNumberFormat="1" applyFont="1" applyFill="1" applyBorder="1" applyAlignment="1">
      <alignment horizontal="justify" vertical="top" wrapText="1"/>
    </xf>
    <xf numFmtId="0" fontId="6" fillId="0" borderId="16" xfId="0" applyFont="1" applyBorder="1" applyAlignment="1">
      <alignment horizontal="justify"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 fontId="7" fillId="3" borderId="16" xfId="0" applyNumberFormat="1" applyFont="1" applyFill="1" applyBorder="1" applyAlignment="1">
      <alignment horizontal="justify" vertical="top" wrapText="1"/>
    </xf>
    <xf numFmtId="0" fontId="6" fillId="0" borderId="3" xfId="0" applyFont="1" applyBorder="1" applyAlignment="1">
      <alignment horizontal="center" vertical="center" wrapText="1"/>
    </xf>
    <xf numFmtId="0" fontId="7" fillId="3" borderId="16" xfId="0" applyFont="1" applyFill="1" applyBorder="1" applyAlignment="1">
      <alignment horizontal="justify" vertical="top" wrapText="1"/>
    </xf>
    <xf numFmtId="0" fontId="6" fillId="3" borderId="0" xfId="0" applyFont="1" applyFill="1" applyAlignment="1">
      <alignment horizontal="justify" vertical="top" wrapText="1"/>
    </xf>
    <xf numFmtId="0" fontId="3" fillId="0" borderId="0" xfId="0" applyFont="1" applyAlignment="1">
      <alignment wrapText="1"/>
    </xf>
    <xf numFmtId="0" fontId="3" fillId="0" borderId="0" xfId="0" applyFont="1" applyAlignment="1">
      <alignment horizontal="justify" vertical="top" wrapText="1"/>
    </xf>
    <xf numFmtId="0" fontId="5" fillId="0" borderId="0" xfId="0" applyFont="1" applyAlignment="1">
      <alignment wrapText="1"/>
    </xf>
    <xf numFmtId="0" fontId="6" fillId="0" borderId="0" xfId="0" applyFont="1" applyAlignment="1">
      <alignment horizontal="center" vertical="center"/>
    </xf>
    <xf numFmtId="0" fontId="6" fillId="0" borderId="0" xfId="0" applyFont="1" applyAlignment="1">
      <alignment horizontal="justify" vertical="top" wrapText="1"/>
    </xf>
    <xf numFmtId="165" fontId="6" fillId="0" borderId="0" xfId="0" applyNumberFormat="1" applyFont="1" applyAlignment="1">
      <alignment horizontal="center" vertical="center"/>
    </xf>
    <xf numFmtId="165" fontId="6" fillId="0" borderId="0" xfId="1" applyNumberFormat="1" applyFont="1" applyAlignment="1">
      <alignment horizontal="center" vertical="center"/>
    </xf>
    <xf numFmtId="165" fontId="5" fillId="0" borderId="0" xfId="1" applyNumberFormat="1" applyFont="1" applyAlignment="1">
      <alignment horizontal="center" vertical="center"/>
    </xf>
    <xf numFmtId="165" fontId="5" fillId="0" borderId="0" xfId="0" applyNumberFormat="1" applyFont="1" applyAlignment="1">
      <alignment wrapText="1"/>
    </xf>
    <xf numFmtId="164" fontId="3" fillId="0" borderId="0" xfId="0" applyNumberFormat="1" applyFont="1"/>
    <xf numFmtId="165" fontId="5" fillId="0" borderId="0" xfId="0" applyNumberFormat="1" applyFont="1"/>
    <xf numFmtId="0" fontId="6" fillId="0" borderId="0" xfId="0" applyFont="1" applyAlignment="1">
      <alignment wrapText="1"/>
    </xf>
    <xf numFmtId="165" fontId="6" fillId="0" borderId="0" xfId="0" applyNumberFormat="1" applyFont="1" applyAlignment="1">
      <alignment wrapText="1"/>
    </xf>
    <xf numFmtId="164" fontId="9" fillId="0" borderId="8" xfId="0" applyNumberFormat="1" applyFont="1" applyBorder="1" applyAlignment="1">
      <alignment horizontal="center" vertical="center"/>
    </xf>
    <xf numFmtId="166" fontId="6" fillId="2" borderId="4" xfId="0" applyNumberFormat="1" applyFont="1" applyFill="1" applyBorder="1" applyAlignment="1">
      <alignment horizontal="right" vertical="center" wrapText="1"/>
    </xf>
    <xf numFmtId="166" fontId="6" fillId="2" borderId="1" xfId="0" applyNumberFormat="1" applyFont="1" applyFill="1" applyBorder="1" applyAlignment="1">
      <alignment horizontal="right" vertical="center" wrapText="1"/>
    </xf>
    <xf numFmtId="166" fontId="6" fillId="2" borderId="5" xfId="0" applyNumberFormat="1" applyFont="1" applyFill="1" applyBorder="1" applyAlignment="1">
      <alignment horizontal="right" vertical="center" wrapText="1"/>
    </xf>
    <xf numFmtId="166" fontId="8" fillId="0" borderId="4" xfId="0" applyNumberFormat="1" applyFont="1" applyBorder="1" applyAlignment="1">
      <alignment horizontal="right" vertical="center" wrapText="1"/>
    </xf>
    <xf numFmtId="166" fontId="8" fillId="0" borderId="1" xfId="0" applyNumberFormat="1" applyFont="1" applyBorder="1" applyAlignment="1">
      <alignment horizontal="right" vertical="center" wrapText="1"/>
    </xf>
    <xf numFmtId="166" fontId="8" fillId="0" borderId="5" xfId="0" applyNumberFormat="1" applyFont="1" applyBorder="1" applyAlignment="1">
      <alignment horizontal="right" vertical="center" wrapText="1"/>
    </xf>
    <xf numFmtId="166" fontId="6" fillId="0" borderId="4" xfId="0" applyNumberFormat="1" applyFont="1" applyBorder="1" applyAlignment="1">
      <alignment horizontal="right" vertical="center" wrapText="1"/>
    </xf>
    <xf numFmtId="166" fontId="6" fillId="0" borderId="1" xfId="0" applyNumberFormat="1" applyFont="1" applyBorder="1" applyAlignment="1">
      <alignment horizontal="right" vertical="center" wrapText="1"/>
    </xf>
    <xf numFmtId="166" fontId="6" fillId="0" borderId="5" xfId="0" applyNumberFormat="1" applyFont="1" applyBorder="1" applyAlignment="1">
      <alignment horizontal="right" vertical="center" wrapText="1"/>
    </xf>
    <xf numFmtId="0" fontId="3" fillId="0" borderId="14" xfId="0" applyFont="1" applyBorder="1" applyAlignment="1">
      <alignment horizontal="center"/>
    </xf>
    <xf numFmtId="0" fontId="3" fillId="0" borderId="15" xfId="0" applyFont="1" applyBorder="1" applyAlignment="1">
      <alignment horizont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0" borderId="13" xfId="0" applyNumberFormat="1" applyFont="1" applyBorder="1" applyAlignment="1">
      <alignment horizontal="center" vertical="center"/>
    </xf>
    <xf numFmtId="164" fontId="10" fillId="0" borderId="6" xfId="0" applyNumberFormat="1" applyFont="1" applyBorder="1" applyAlignment="1">
      <alignment horizontal="center" vertical="center"/>
    </xf>
    <xf numFmtId="164" fontId="10" fillId="0" borderId="7" xfId="0" applyNumberFormat="1" applyFont="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3" xfId="0" applyFont="1" applyFill="1" applyBorder="1" applyAlignment="1">
      <alignment horizontal="center" vertical="center" wrapText="1"/>
    </xf>
    <xf numFmtId="166" fontId="11" fillId="2" borderId="4" xfId="0" applyNumberFormat="1" applyFont="1" applyFill="1" applyBorder="1" applyAlignment="1">
      <alignment horizontal="right" vertical="center" wrapText="1"/>
    </xf>
    <xf numFmtId="166" fontId="11" fillId="2" borderId="1" xfId="0" applyNumberFormat="1" applyFont="1" applyFill="1" applyBorder="1" applyAlignment="1">
      <alignment horizontal="right" vertical="center" wrapText="1"/>
    </xf>
    <xf numFmtId="166" fontId="11" fillId="2" borderId="5" xfId="0" applyNumberFormat="1" applyFont="1" applyFill="1" applyBorder="1" applyAlignment="1">
      <alignment horizontal="right"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3" xfId="0" applyFont="1" applyBorder="1" applyAlignment="1">
      <alignment horizontal="center" vertical="center" wrapText="1"/>
    </xf>
    <xf numFmtId="166" fontId="13" fillId="0" borderId="4" xfId="0" applyNumberFormat="1" applyFont="1" applyBorder="1" applyAlignment="1">
      <alignment horizontal="right" vertical="center" wrapText="1"/>
    </xf>
    <xf numFmtId="166" fontId="13" fillId="0" borderId="1" xfId="0" applyNumberFormat="1" applyFont="1" applyBorder="1" applyAlignment="1">
      <alignment horizontal="right" vertical="center" wrapText="1"/>
    </xf>
    <xf numFmtId="166" fontId="13" fillId="0" borderId="5" xfId="0" applyNumberFormat="1" applyFont="1" applyBorder="1" applyAlignment="1">
      <alignment horizontal="right" vertical="center" wrapText="1"/>
    </xf>
    <xf numFmtId="166" fontId="11" fillId="0" borderId="4" xfId="0" applyNumberFormat="1" applyFont="1" applyBorder="1" applyAlignment="1">
      <alignment horizontal="right" vertical="center" wrapText="1"/>
    </xf>
    <xf numFmtId="166" fontId="11" fillId="0" borderId="1" xfId="0" applyNumberFormat="1" applyFont="1" applyBorder="1" applyAlignment="1">
      <alignment horizontal="right" vertical="center" wrapText="1"/>
    </xf>
    <xf numFmtId="166" fontId="11" fillId="0" borderId="5" xfId="0" applyNumberFormat="1" applyFont="1" applyBorder="1" applyAlignment="1">
      <alignment horizontal="right" vertical="center" wrapText="1"/>
    </xf>
    <xf numFmtId="0" fontId="14" fillId="4" borderId="0" xfId="0" applyFont="1" applyFill="1" applyAlignment="1">
      <alignment vertical="center" wrapText="1"/>
    </xf>
    <xf numFmtId="0" fontId="0" fillId="0" borderId="0" xfId="0" applyAlignment="1">
      <alignment vertical="center"/>
    </xf>
    <xf numFmtId="0" fontId="14" fillId="3" borderId="0" xfId="0" applyFont="1" applyFill="1" applyAlignment="1">
      <alignment horizontal="center" vertical="center" wrapText="1"/>
    </xf>
    <xf numFmtId="0" fontId="0" fillId="3" borderId="0" xfId="0" applyFill="1" applyAlignment="1">
      <alignment vertical="center"/>
    </xf>
    <xf numFmtId="0" fontId="14" fillId="5" borderId="21" xfId="0" applyFont="1" applyFill="1" applyBorder="1" applyAlignment="1">
      <alignment horizontal="center" vertical="center"/>
    </xf>
    <xf numFmtId="0" fontId="14" fillId="5" borderId="22" xfId="0" applyFont="1" applyFill="1" applyBorder="1" applyAlignment="1">
      <alignment horizontal="center" vertical="center"/>
    </xf>
    <xf numFmtId="0" fontId="15" fillId="5" borderId="7" xfId="0" applyFont="1" applyFill="1" applyBorder="1" applyAlignment="1">
      <alignment horizontal="center" vertical="center" wrapText="1"/>
    </xf>
    <xf numFmtId="0" fontId="14" fillId="6" borderId="19" xfId="0" applyFont="1" applyFill="1" applyBorder="1" applyAlignment="1">
      <alignment horizontal="center" vertical="center"/>
    </xf>
    <xf numFmtId="0" fontId="14" fillId="6" borderId="20" xfId="0" applyFont="1" applyFill="1" applyBorder="1" applyAlignment="1">
      <alignment horizontal="center" vertical="center"/>
    </xf>
    <xf numFmtId="0" fontId="15" fillId="6" borderId="7" xfId="0" applyFont="1" applyFill="1" applyBorder="1" applyAlignment="1">
      <alignment horizontal="center" vertical="center" wrapText="1"/>
    </xf>
    <xf numFmtId="0" fontId="14" fillId="7" borderId="19" xfId="0" applyFont="1" applyFill="1" applyBorder="1" applyAlignment="1">
      <alignment horizontal="center" vertical="center"/>
    </xf>
    <xf numFmtId="0" fontId="14" fillId="7" borderId="20" xfId="0" applyFont="1" applyFill="1" applyBorder="1" applyAlignment="1">
      <alignment horizontal="center" vertical="center"/>
    </xf>
    <xf numFmtId="0" fontId="15" fillId="7" borderId="7"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0" xfId="0" applyFont="1" applyFill="1" applyAlignment="1">
      <alignment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vertical="center"/>
    </xf>
    <xf numFmtId="0" fontId="2" fillId="0" borderId="0" xfId="0" applyFont="1" applyAlignment="1">
      <alignment vertical="center"/>
    </xf>
    <xf numFmtId="0" fontId="12" fillId="0" borderId="16" xfId="0" applyFont="1" applyBorder="1" applyAlignment="1">
      <alignment horizontal="justify" vertical="center" wrapText="1"/>
    </xf>
    <xf numFmtId="0" fontId="11" fillId="3" borderId="16" xfId="0" applyFont="1" applyFill="1" applyBorder="1" applyAlignment="1">
      <alignment horizontal="justify" vertical="center" wrapText="1"/>
    </xf>
    <xf numFmtId="0" fontId="11" fillId="3" borderId="17" xfId="0" applyFont="1" applyFill="1" applyBorder="1" applyAlignment="1">
      <alignment horizontal="justify" vertical="center" wrapText="1"/>
    </xf>
    <xf numFmtId="0" fontId="11" fillId="3" borderId="18" xfId="0" applyFont="1" applyFill="1" applyBorder="1" applyAlignment="1">
      <alignment horizontal="justify" vertical="center" wrapText="1"/>
    </xf>
    <xf numFmtId="1" fontId="11" fillId="3" borderId="16" xfId="0" applyNumberFormat="1" applyFont="1" applyFill="1" applyBorder="1" applyAlignment="1">
      <alignment horizontal="justify" vertical="center" wrapText="1"/>
    </xf>
    <xf numFmtId="0" fontId="11" fillId="0" borderId="16" xfId="0" applyFont="1" applyBorder="1" applyAlignment="1">
      <alignment horizontal="justify" vertical="center" wrapText="1"/>
    </xf>
    <xf numFmtId="1" fontId="12" fillId="3" borderId="16" xfId="0" applyNumberFormat="1" applyFont="1" applyFill="1" applyBorder="1" applyAlignment="1">
      <alignment horizontal="justify" vertical="center" wrapText="1"/>
    </xf>
    <xf numFmtId="0" fontId="12" fillId="3" borderId="16" xfId="0" applyFont="1" applyFill="1" applyBorder="1" applyAlignment="1">
      <alignment horizontal="justify" vertical="center" wrapText="1"/>
    </xf>
    <xf numFmtId="0" fontId="11" fillId="3" borderId="0" xfId="0" applyFont="1" applyFill="1" applyAlignment="1">
      <alignment horizontal="justify" vertical="center" wrapText="1"/>
    </xf>
    <xf numFmtId="0" fontId="3" fillId="0" borderId="0" xfId="0" applyFont="1" applyAlignment="1">
      <alignment vertical="center" wrapText="1"/>
    </xf>
    <xf numFmtId="0" fontId="5" fillId="0" borderId="0" xfId="0" applyFont="1" applyAlignment="1">
      <alignment vertical="center" wrapText="1"/>
    </xf>
    <xf numFmtId="0" fontId="6" fillId="0" borderId="0" xfId="0" applyFont="1" applyAlignment="1">
      <alignment horizontal="justify" vertical="center" wrapText="1"/>
    </xf>
    <xf numFmtId="165" fontId="5" fillId="0" borderId="0" xfId="0" applyNumberFormat="1" applyFont="1" applyAlignment="1">
      <alignment vertical="center" wrapText="1"/>
    </xf>
    <xf numFmtId="164" fontId="3" fillId="0" borderId="0" xfId="0" applyNumberFormat="1" applyFont="1" applyAlignment="1">
      <alignment vertical="center"/>
    </xf>
    <xf numFmtId="165" fontId="5" fillId="0" borderId="0" xfId="0" applyNumberFormat="1" applyFont="1" applyAlignment="1">
      <alignment vertical="center"/>
    </xf>
    <xf numFmtId="0" fontId="6" fillId="0" borderId="0" xfId="0" applyFont="1" applyAlignment="1">
      <alignment vertical="center" wrapText="1"/>
    </xf>
    <xf numFmtId="165" fontId="6" fillId="0" borderId="0" xfId="0" applyNumberFormat="1" applyFont="1" applyAlignment="1">
      <alignment vertical="center" wrapText="1"/>
    </xf>
    <xf numFmtId="0" fontId="3" fillId="0" borderId="0" xfId="0" applyFont="1" applyAlignment="1">
      <alignment horizontal="justify" vertical="center" wrapText="1"/>
    </xf>
  </cellXfs>
  <cellStyles count="2">
    <cellStyle name="Moneda" xfId="1" builtinId="4"/>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D91E-4F91-EF40-9976-A6C3CBDFC14F}">
  <sheetPr>
    <pageSetUpPr fitToPage="1"/>
  </sheetPr>
  <dimension ref="A1:O27"/>
  <sheetViews>
    <sheetView zoomScale="122" zoomScaleNormal="110" workbookViewId="0">
      <pane xSplit="5" ySplit="2" topLeftCell="K21" activePane="bottomRight" state="frozen"/>
      <selection pane="topRight" activeCell="F1" sqref="F1"/>
      <selection pane="bottomLeft" activeCell="A3" sqref="A3"/>
      <selection pane="bottomRight" activeCell="N24" sqref="L24:N24"/>
    </sheetView>
  </sheetViews>
  <sheetFormatPr baseColWidth="10" defaultColWidth="10.625" defaultRowHeight="69.95" customHeight="1" x14ac:dyDescent="0.3"/>
  <cols>
    <col min="1" max="1" width="6" style="2" customWidth="1"/>
    <col min="2" max="2" width="6.75" style="24" customWidth="1"/>
    <col min="3" max="3" width="4" style="2" customWidth="1"/>
    <col min="4" max="4" width="54.875" style="25" customWidth="1"/>
    <col min="5" max="5" width="10.5" style="2" customWidth="1"/>
    <col min="6" max="6" width="9.5" style="33" customWidth="1"/>
    <col min="7" max="7" width="8.375" style="33" customWidth="1"/>
    <col min="8" max="8" width="11.375" style="33" customWidth="1"/>
    <col min="9" max="9" width="10.125" style="33" customWidth="1"/>
    <col min="10" max="10" width="9.625" style="33" customWidth="1"/>
    <col min="11" max="11" width="9.375" style="33" customWidth="1"/>
    <col min="12" max="12" width="9.75" style="33" bestFit="1" customWidth="1"/>
    <col min="13" max="13" width="8.375" style="33" customWidth="1"/>
    <col min="14" max="14" width="11.125" style="33" customWidth="1"/>
    <col min="15" max="15" width="10.625" style="2"/>
    <col min="16" max="16384" width="10.625" style="1"/>
  </cols>
  <sheetData>
    <row r="1" spans="1:14" ht="21.95" customHeight="1" thickBot="1" x14ac:dyDescent="0.35">
      <c r="A1" s="47"/>
      <c r="B1" s="47"/>
      <c r="C1" s="47"/>
      <c r="D1" s="47"/>
      <c r="E1" s="48"/>
      <c r="F1" s="49" t="s">
        <v>60</v>
      </c>
      <c r="G1" s="50"/>
      <c r="H1" s="51"/>
      <c r="I1" s="49" t="s">
        <v>36</v>
      </c>
      <c r="J1" s="50"/>
      <c r="K1" s="51"/>
      <c r="L1" s="49" t="s">
        <v>37</v>
      </c>
      <c r="M1" s="50"/>
      <c r="N1" s="51"/>
    </row>
    <row r="2" spans="1:14" ht="39" customHeight="1" x14ac:dyDescent="0.3">
      <c r="A2" s="3" t="s">
        <v>0</v>
      </c>
      <c r="B2" s="3" t="s">
        <v>1</v>
      </c>
      <c r="C2" s="4" t="s">
        <v>2</v>
      </c>
      <c r="D2" s="5" t="s">
        <v>38</v>
      </c>
      <c r="E2" s="5" t="s">
        <v>3</v>
      </c>
      <c r="F2" s="6" t="s">
        <v>32</v>
      </c>
      <c r="G2" s="7" t="s">
        <v>33</v>
      </c>
      <c r="H2" s="8" t="s">
        <v>34</v>
      </c>
      <c r="I2" s="6" t="s">
        <v>32</v>
      </c>
      <c r="J2" s="7" t="s">
        <v>33</v>
      </c>
      <c r="K2" s="8" t="s">
        <v>34</v>
      </c>
      <c r="L2" s="6" t="s">
        <v>32</v>
      </c>
      <c r="M2" s="7" t="s">
        <v>33</v>
      </c>
      <c r="N2" s="8" t="s">
        <v>34</v>
      </c>
    </row>
    <row r="3" spans="1:14" ht="39" customHeight="1" x14ac:dyDescent="0.3">
      <c r="A3" s="9">
        <v>1</v>
      </c>
      <c r="B3" s="9" t="s">
        <v>4</v>
      </c>
      <c r="C3" s="10">
        <v>1</v>
      </c>
      <c r="D3" s="11" t="s">
        <v>39</v>
      </c>
      <c r="E3" s="12" t="s">
        <v>5</v>
      </c>
      <c r="F3" s="38">
        <v>150000</v>
      </c>
      <c r="G3" s="39">
        <f>ROUND((F3*0.19),0)</f>
        <v>28500</v>
      </c>
      <c r="H3" s="40">
        <f>F3+G3</f>
        <v>178500</v>
      </c>
      <c r="I3" s="38">
        <v>170000</v>
      </c>
      <c r="J3" s="39">
        <f>ROUND((I3*0.19),0)</f>
        <v>32300</v>
      </c>
      <c r="K3" s="40">
        <f>I3+J3</f>
        <v>202300</v>
      </c>
      <c r="L3" s="38">
        <f>ROUND(AVERAGE(F3,I3),0)</f>
        <v>160000</v>
      </c>
      <c r="M3" s="39">
        <f>ROUND((L3*0.19),0)</f>
        <v>30400</v>
      </c>
      <c r="N3" s="40">
        <f>L3+M3</f>
        <v>190400</v>
      </c>
    </row>
    <row r="4" spans="1:14" ht="57.95" customHeight="1" x14ac:dyDescent="0.3">
      <c r="A4" s="9">
        <v>2</v>
      </c>
      <c r="B4" s="9" t="s">
        <v>6</v>
      </c>
      <c r="C4" s="10">
        <v>1</v>
      </c>
      <c r="D4" s="13" t="s">
        <v>40</v>
      </c>
      <c r="E4" s="12" t="s">
        <v>35</v>
      </c>
      <c r="F4" s="38">
        <v>5000000</v>
      </c>
      <c r="G4" s="39">
        <f t="shared" ref="G4:G23" si="0">ROUND((F4*0.19),0)</f>
        <v>950000</v>
      </c>
      <c r="H4" s="40">
        <f t="shared" ref="H4:H23" si="1">F4+G4</f>
        <v>5950000</v>
      </c>
      <c r="I4" s="38">
        <v>5300000</v>
      </c>
      <c r="J4" s="39">
        <f t="shared" ref="J4:J23" si="2">ROUND((I4*0.19),0)</f>
        <v>1007000</v>
      </c>
      <c r="K4" s="40">
        <f t="shared" ref="K4:K23" si="3">I4+J4</f>
        <v>6307000</v>
      </c>
      <c r="L4" s="38">
        <f t="shared" ref="L4:L23" si="4">ROUND(AVERAGE(F4,I4),0)</f>
        <v>5150000</v>
      </c>
      <c r="M4" s="39">
        <f t="shared" ref="M4:M23" si="5">ROUND((L4*0.19),0)</f>
        <v>978500</v>
      </c>
      <c r="N4" s="40">
        <f t="shared" ref="N4:N23" si="6">L4+M4</f>
        <v>6128500</v>
      </c>
    </row>
    <row r="5" spans="1:14" ht="48" customHeight="1" thickBot="1" x14ac:dyDescent="0.35">
      <c r="A5" s="9">
        <v>3</v>
      </c>
      <c r="B5" s="9" t="s">
        <v>7</v>
      </c>
      <c r="C5" s="10">
        <v>1</v>
      </c>
      <c r="D5" s="14" t="s">
        <v>41</v>
      </c>
      <c r="E5" s="12" t="s">
        <v>8</v>
      </c>
      <c r="F5" s="38">
        <v>2150000</v>
      </c>
      <c r="G5" s="39">
        <f t="shared" si="0"/>
        <v>408500</v>
      </c>
      <c r="H5" s="40">
        <f t="shared" si="1"/>
        <v>2558500</v>
      </c>
      <c r="I5" s="38">
        <v>2300000</v>
      </c>
      <c r="J5" s="39">
        <f t="shared" si="2"/>
        <v>437000</v>
      </c>
      <c r="K5" s="40">
        <f t="shared" si="3"/>
        <v>2737000</v>
      </c>
      <c r="L5" s="38">
        <f t="shared" si="4"/>
        <v>2225000</v>
      </c>
      <c r="M5" s="39">
        <f t="shared" si="5"/>
        <v>422750</v>
      </c>
      <c r="N5" s="40">
        <f t="shared" si="6"/>
        <v>2647750</v>
      </c>
    </row>
    <row r="6" spans="1:14" ht="39" customHeight="1" x14ac:dyDescent="0.3">
      <c r="A6" s="9">
        <v>4</v>
      </c>
      <c r="B6" s="9" t="s">
        <v>9</v>
      </c>
      <c r="C6" s="10">
        <v>1</v>
      </c>
      <c r="D6" s="15" t="s">
        <v>42</v>
      </c>
      <c r="E6" s="12" t="s">
        <v>10</v>
      </c>
      <c r="F6" s="38">
        <v>16000</v>
      </c>
      <c r="G6" s="39">
        <f t="shared" si="0"/>
        <v>3040</v>
      </c>
      <c r="H6" s="40">
        <f t="shared" si="1"/>
        <v>19040</v>
      </c>
      <c r="I6" s="38">
        <v>14000</v>
      </c>
      <c r="J6" s="39">
        <f t="shared" si="2"/>
        <v>2660</v>
      </c>
      <c r="K6" s="40">
        <f t="shared" si="3"/>
        <v>16660</v>
      </c>
      <c r="L6" s="38">
        <f t="shared" si="4"/>
        <v>15000</v>
      </c>
      <c r="M6" s="39">
        <f t="shared" si="5"/>
        <v>2850</v>
      </c>
      <c r="N6" s="40">
        <f t="shared" si="6"/>
        <v>17850</v>
      </c>
    </row>
    <row r="7" spans="1:14" ht="24.95" customHeight="1" x14ac:dyDescent="0.3">
      <c r="A7" s="9">
        <v>5</v>
      </c>
      <c r="B7" s="9" t="s">
        <v>11</v>
      </c>
      <c r="C7" s="10">
        <v>1</v>
      </c>
      <c r="D7" s="13" t="s">
        <v>43</v>
      </c>
      <c r="E7" s="12" t="s">
        <v>12</v>
      </c>
      <c r="F7" s="38">
        <v>29000</v>
      </c>
      <c r="G7" s="39">
        <f t="shared" si="0"/>
        <v>5510</v>
      </c>
      <c r="H7" s="40">
        <f t="shared" si="1"/>
        <v>34510</v>
      </c>
      <c r="I7" s="38">
        <v>27000</v>
      </c>
      <c r="J7" s="39">
        <f t="shared" si="2"/>
        <v>5130</v>
      </c>
      <c r="K7" s="40">
        <f t="shared" si="3"/>
        <v>32130</v>
      </c>
      <c r="L7" s="38">
        <f t="shared" si="4"/>
        <v>28000</v>
      </c>
      <c r="M7" s="39">
        <f t="shared" si="5"/>
        <v>5320</v>
      </c>
      <c r="N7" s="40">
        <f t="shared" si="6"/>
        <v>33320</v>
      </c>
    </row>
    <row r="8" spans="1:14" ht="27.95" customHeight="1" x14ac:dyDescent="0.3">
      <c r="A8" s="9">
        <v>6</v>
      </c>
      <c r="B8" s="9" t="s">
        <v>13</v>
      </c>
      <c r="C8" s="10">
        <v>1</v>
      </c>
      <c r="D8" s="16" t="s">
        <v>44</v>
      </c>
      <c r="E8" s="12" t="s">
        <v>12</v>
      </c>
      <c r="F8" s="38">
        <v>5300</v>
      </c>
      <c r="G8" s="39">
        <f t="shared" si="0"/>
        <v>1007</v>
      </c>
      <c r="H8" s="40">
        <f t="shared" si="1"/>
        <v>6307</v>
      </c>
      <c r="I8" s="38">
        <v>4500</v>
      </c>
      <c r="J8" s="39">
        <f t="shared" si="2"/>
        <v>855</v>
      </c>
      <c r="K8" s="40">
        <f t="shared" si="3"/>
        <v>5355</v>
      </c>
      <c r="L8" s="38">
        <f t="shared" si="4"/>
        <v>4900</v>
      </c>
      <c r="M8" s="39">
        <f t="shared" si="5"/>
        <v>931</v>
      </c>
      <c r="N8" s="40">
        <f t="shared" si="6"/>
        <v>5831</v>
      </c>
    </row>
    <row r="9" spans="1:14" ht="39" customHeight="1" x14ac:dyDescent="0.3">
      <c r="A9" s="9">
        <v>7</v>
      </c>
      <c r="B9" s="9" t="s">
        <v>14</v>
      </c>
      <c r="C9" s="10">
        <v>1</v>
      </c>
      <c r="D9" s="17" t="s">
        <v>45</v>
      </c>
      <c r="E9" s="12" t="s">
        <v>15</v>
      </c>
      <c r="F9" s="38">
        <v>75000</v>
      </c>
      <c r="G9" s="39">
        <f t="shared" si="0"/>
        <v>14250</v>
      </c>
      <c r="H9" s="40">
        <f t="shared" si="1"/>
        <v>89250</v>
      </c>
      <c r="I9" s="38">
        <v>80000</v>
      </c>
      <c r="J9" s="39">
        <f t="shared" si="2"/>
        <v>15200</v>
      </c>
      <c r="K9" s="40">
        <f t="shared" si="3"/>
        <v>95200</v>
      </c>
      <c r="L9" s="38">
        <f t="shared" si="4"/>
        <v>77500</v>
      </c>
      <c r="M9" s="39">
        <f t="shared" si="5"/>
        <v>14725</v>
      </c>
      <c r="N9" s="40">
        <f t="shared" si="6"/>
        <v>92225</v>
      </c>
    </row>
    <row r="10" spans="1:14" ht="18.95" customHeight="1" x14ac:dyDescent="0.3">
      <c r="A10" s="18">
        <v>8</v>
      </c>
      <c r="B10" s="18" t="s">
        <v>16</v>
      </c>
      <c r="C10" s="19">
        <v>1</v>
      </c>
      <c r="D10" s="20" t="s">
        <v>46</v>
      </c>
      <c r="E10" s="21" t="s">
        <v>12</v>
      </c>
      <c r="F10" s="41">
        <v>1700</v>
      </c>
      <c r="G10" s="42">
        <f>ROUND((F10*0.19),0)</f>
        <v>323</v>
      </c>
      <c r="H10" s="43">
        <f t="shared" si="1"/>
        <v>2023</v>
      </c>
      <c r="I10" s="44">
        <v>1700</v>
      </c>
      <c r="J10" s="45">
        <f t="shared" si="2"/>
        <v>323</v>
      </c>
      <c r="K10" s="46">
        <f t="shared" si="3"/>
        <v>2023</v>
      </c>
      <c r="L10" s="38">
        <f t="shared" si="4"/>
        <v>1700</v>
      </c>
      <c r="M10" s="45">
        <f t="shared" si="5"/>
        <v>323</v>
      </c>
      <c r="N10" s="46">
        <f t="shared" si="6"/>
        <v>2023</v>
      </c>
    </row>
    <row r="11" spans="1:14" ht="48" customHeight="1" x14ac:dyDescent="0.3">
      <c r="A11" s="9">
        <v>9</v>
      </c>
      <c r="B11" s="9" t="s">
        <v>17</v>
      </c>
      <c r="C11" s="10">
        <v>1</v>
      </c>
      <c r="D11" s="22" t="s">
        <v>47</v>
      </c>
      <c r="E11" s="12" t="s">
        <v>12</v>
      </c>
      <c r="F11" s="38">
        <v>750000</v>
      </c>
      <c r="G11" s="39">
        <f t="shared" si="0"/>
        <v>142500</v>
      </c>
      <c r="H11" s="40">
        <f t="shared" si="1"/>
        <v>892500</v>
      </c>
      <c r="I11" s="38">
        <v>680000</v>
      </c>
      <c r="J11" s="39">
        <f t="shared" si="2"/>
        <v>129200</v>
      </c>
      <c r="K11" s="40">
        <f t="shared" si="3"/>
        <v>809200</v>
      </c>
      <c r="L11" s="38">
        <f t="shared" si="4"/>
        <v>715000</v>
      </c>
      <c r="M11" s="39">
        <f t="shared" si="5"/>
        <v>135850</v>
      </c>
      <c r="N11" s="40">
        <f t="shared" si="6"/>
        <v>850850</v>
      </c>
    </row>
    <row r="12" spans="1:14" ht="59.1" customHeight="1" x14ac:dyDescent="0.3">
      <c r="A12" s="9">
        <v>10</v>
      </c>
      <c r="B12" s="9" t="s">
        <v>20</v>
      </c>
      <c r="C12" s="10">
        <v>1</v>
      </c>
      <c r="D12" s="23" t="s">
        <v>48</v>
      </c>
      <c r="E12" s="12" t="s">
        <v>8</v>
      </c>
      <c r="F12" s="38">
        <v>2600000</v>
      </c>
      <c r="G12" s="39">
        <f t="shared" si="0"/>
        <v>494000</v>
      </c>
      <c r="H12" s="40">
        <f t="shared" si="1"/>
        <v>3094000</v>
      </c>
      <c r="I12" s="38">
        <v>3100000</v>
      </c>
      <c r="J12" s="39">
        <f t="shared" si="2"/>
        <v>589000</v>
      </c>
      <c r="K12" s="40">
        <f t="shared" si="3"/>
        <v>3689000</v>
      </c>
      <c r="L12" s="38">
        <f t="shared" si="4"/>
        <v>2850000</v>
      </c>
      <c r="M12" s="39">
        <f t="shared" si="5"/>
        <v>541500</v>
      </c>
      <c r="N12" s="40">
        <f t="shared" si="6"/>
        <v>3391500</v>
      </c>
    </row>
    <row r="13" spans="1:14" ht="69.95" customHeight="1" x14ac:dyDescent="0.3">
      <c r="A13" s="9">
        <v>11</v>
      </c>
      <c r="B13" s="9" t="s">
        <v>21</v>
      </c>
      <c r="C13" s="10">
        <v>1</v>
      </c>
      <c r="D13" s="22" t="s">
        <v>49</v>
      </c>
      <c r="E13" s="12" t="s">
        <v>18</v>
      </c>
      <c r="F13" s="38">
        <v>580000</v>
      </c>
      <c r="G13" s="39">
        <f t="shared" si="0"/>
        <v>110200</v>
      </c>
      <c r="H13" s="40">
        <f t="shared" si="1"/>
        <v>690200</v>
      </c>
      <c r="I13" s="38">
        <v>650000</v>
      </c>
      <c r="J13" s="39">
        <f t="shared" si="2"/>
        <v>123500</v>
      </c>
      <c r="K13" s="40">
        <f t="shared" si="3"/>
        <v>773500</v>
      </c>
      <c r="L13" s="38">
        <f t="shared" si="4"/>
        <v>615000</v>
      </c>
      <c r="M13" s="39">
        <f t="shared" si="5"/>
        <v>116850</v>
      </c>
      <c r="N13" s="40">
        <f t="shared" si="6"/>
        <v>731850</v>
      </c>
    </row>
    <row r="14" spans="1:14" ht="90" customHeight="1" x14ac:dyDescent="0.3">
      <c r="A14" s="9">
        <v>12</v>
      </c>
      <c r="B14" s="9" t="s">
        <v>22</v>
      </c>
      <c r="C14" s="10">
        <v>1</v>
      </c>
      <c r="D14" s="20" t="s">
        <v>50</v>
      </c>
      <c r="E14" s="12" t="s">
        <v>12</v>
      </c>
      <c r="F14" s="38">
        <v>1400000</v>
      </c>
      <c r="G14" s="39">
        <f t="shared" si="0"/>
        <v>266000</v>
      </c>
      <c r="H14" s="40">
        <f t="shared" si="1"/>
        <v>1666000</v>
      </c>
      <c r="I14" s="38">
        <v>1500000</v>
      </c>
      <c r="J14" s="39">
        <f t="shared" si="2"/>
        <v>285000</v>
      </c>
      <c r="K14" s="40">
        <f t="shared" si="3"/>
        <v>1785000</v>
      </c>
      <c r="L14" s="38">
        <f t="shared" si="4"/>
        <v>1450000</v>
      </c>
      <c r="M14" s="39">
        <f t="shared" si="5"/>
        <v>275500</v>
      </c>
      <c r="N14" s="40">
        <f t="shared" si="6"/>
        <v>1725500</v>
      </c>
    </row>
    <row r="15" spans="1:14" ht="102.95" customHeight="1" x14ac:dyDescent="0.3">
      <c r="A15" s="9">
        <v>13</v>
      </c>
      <c r="B15" s="9" t="s">
        <v>7</v>
      </c>
      <c r="C15" s="10">
        <v>1</v>
      </c>
      <c r="D15" s="22" t="s">
        <v>51</v>
      </c>
      <c r="E15" s="12" t="s">
        <v>8</v>
      </c>
      <c r="F15" s="38">
        <v>5500000</v>
      </c>
      <c r="G15" s="39">
        <f t="shared" si="0"/>
        <v>1045000</v>
      </c>
      <c r="H15" s="40">
        <f t="shared" si="1"/>
        <v>6545000</v>
      </c>
      <c r="I15" s="38">
        <v>5200000</v>
      </c>
      <c r="J15" s="39">
        <f t="shared" si="2"/>
        <v>988000</v>
      </c>
      <c r="K15" s="40">
        <f t="shared" si="3"/>
        <v>6188000</v>
      </c>
      <c r="L15" s="38">
        <f t="shared" si="4"/>
        <v>5350000</v>
      </c>
      <c r="M15" s="39">
        <f t="shared" si="5"/>
        <v>1016500</v>
      </c>
      <c r="N15" s="40">
        <f t="shared" si="6"/>
        <v>6366500</v>
      </c>
    </row>
    <row r="16" spans="1:14" ht="36" customHeight="1" x14ac:dyDescent="0.3">
      <c r="A16" s="9">
        <v>14</v>
      </c>
      <c r="B16" s="9" t="s">
        <v>23</v>
      </c>
      <c r="C16" s="10">
        <v>1</v>
      </c>
      <c r="D16" s="22" t="s">
        <v>52</v>
      </c>
      <c r="E16" s="12" t="s">
        <v>12</v>
      </c>
      <c r="F16" s="38">
        <v>200000</v>
      </c>
      <c r="G16" s="39">
        <f t="shared" si="0"/>
        <v>38000</v>
      </c>
      <c r="H16" s="40">
        <f t="shared" si="1"/>
        <v>238000</v>
      </c>
      <c r="I16" s="38">
        <v>210000</v>
      </c>
      <c r="J16" s="39">
        <f t="shared" si="2"/>
        <v>39900</v>
      </c>
      <c r="K16" s="40">
        <f t="shared" si="3"/>
        <v>249900</v>
      </c>
      <c r="L16" s="38">
        <f t="shared" si="4"/>
        <v>205000</v>
      </c>
      <c r="M16" s="39">
        <f t="shared" si="5"/>
        <v>38950</v>
      </c>
      <c r="N16" s="40">
        <f t="shared" si="6"/>
        <v>243950</v>
      </c>
    </row>
    <row r="17" spans="1:14" ht="63" customHeight="1" x14ac:dyDescent="0.3">
      <c r="A17" s="9">
        <v>15</v>
      </c>
      <c r="B17" s="9" t="s">
        <v>24</v>
      </c>
      <c r="C17" s="10">
        <v>1</v>
      </c>
      <c r="D17" s="20" t="s">
        <v>53</v>
      </c>
      <c r="E17" s="12" t="s">
        <v>30</v>
      </c>
      <c r="F17" s="38">
        <v>7000000</v>
      </c>
      <c r="G17" s="39">
        <f t="shared" si="0"/>
        <v>1330000</v>
      </c>
      <c r="H17" s="40">
        <f t="shared" si="1"/>
        <v>8330000</v>
      </c>
      <c r="I17" s="38">
        <v>7500000</v>
      </c>
      <c r="J17" s="39">
        <f t="shared" si="2"/>
        <v>1425000</v>
      </c>
      <c r="K17" s="40">
        <f t="shared" si="3"/>
        <v>8925000</v>
      </c>
      <c r="L17" s="38">
        <f t="shared" si="4"/>
        <v>7250000</v>
      </c>
      <c r="M17" s="39">
        <f t="shared" si="5"/>
        <v>1377500</v>
      </c>
      <c r="N17" s="40">
        <f t="shared" si="6"/>
        <v>8627500</v>
      </c>
    </row>
    <row r="18" spans="1:14" ht="38.1" customHeight="1" x14ac:dyDescent="0.3">
      <c r="A18" s="9">
        <v>16</v>
      </c>
      <c r="B18" s="9" t="s">
        <v>25</v>
      </c>
      <c r="C18" s="10">
        <v>1</v>
      </c>
      <c r="D18" s="22" t="s">
        <v>54</v>
      </c>
      <c r="E18" s="12" t="s">
        <v>5</v>
      </c>
      <c r="F18" s="38">
        <v>2850000</v>
      </c>
      <c r="G18" s="39">
        <f t="shared" si="0"/>
        <v>541500</v>
      </c>
      <c r="H18" s="40">
        <f t="shared" si="1"/>
        <v>3391500</v>
      </c>
      <c r="I18" s="38">
        <v>2980000</v>
      </c>
      <c r="J18" s="39">
        <f t="shared" si="2"/>
        <v>566200</v>
      </c>
      <c r="K18" s="40">
        <f t="shared" si="3"/>
        <v>3546200</v>
      </c>
      <c r="L18" s="38">
        <f t="shared" si="4"/>
        <v>2915000</v>
      </c>
      <c r="M18" s="39">
        <f t="shared" si="5"/>
        <v>553850</v>
      </c>
      <c r="N18" s="40">
        <f t="shared" si="6"/>
        <v>3468850</v>
      </c>
    </row>
    <row r="19" spans="1:14" ht="27.95" customHeight="1" x14ac:dyDescent="0.3">
      <c r="A19" s="9">
        <v>17</v>
      </c>
      <c r="B19" s="9" t="s">
        <v>26</v>
      </c>
      <c r="C19" s="10">
        <v>1</v>
      </c>
      <c r="D19" s="22" t="s">
        <v>55</v>
      </c>
      <c r="E19" s="12" t="s">
        <v>12</v>
      </c>
      <c r="F19" s="38">
        <v>235000</v>
      </c>
      <c r="G19" s="39">
        <f t="shared" si="0"/>
        <v>44650</v>
      </c>
      <c r="H19" s="40">
        <f t="shared" si="1"/>
        <v>279650</v>
      </c>
      <c r="I19" s="38">
        <v>245000</v>
      </c>
      <c r="J19" s="39">
        <f t="shared" si="2"/>
        <v>46550</v>
      </c>
      <c r="K19" s="40">
        <f t="shared" si="3"/>
        <v>291550</v>
      </c>
      <c r="L19" s="38">
        <f t="shared" si="4"/>
        <v>240000</v>
      </c>
      <c r="M19" s="39">
        <f t="shared" si="5"/>
        <v>45600</v>
      </c>
      <c r="N19" s="40">
        <f t="shared" si="6"/>
        <v>285600</v>
      </c>
    </row>
    <row r="20" spans="1:14" ht="38.1" customHeight="1" x14ac:dyDescent="0.3">
      <c r="A20" s="9">
        <v>18</v>
      </c>
      <c r="B20" s="9" t="s">
        <v>27</v>
      </c>
      <c r="C20" s="10">
        <v>1</v>
      </c>
      <c r="D20" s="22" t="s">
        <v>56</v>
      </c>
      <c r="E20" s="12" t="s">
        <v>31</v>
      </c>
      <c r="F20" s="38">
        <v>3100000</v>
      </c>
      <c r="G20" s="39">
        <f t="shared" si="0"/>
        <v>589000</v>
      </c>
      <c r="H20" s="40">
        <f t="shared" si="1"/>
        <v>3689000</v>
      </c>
      <c r="I20" s="38">
        <v>3200000</v>
      </c>
      <c r="J20" s="39">
        <f t="shared" si="2"/>
        <v>608000</v>
      </c>
      <c r="K20" s="40">
        <f t="shared" si="3"/>
        <v>3808000</v>
      </c>
      <c r="L20" s="38">
        <f t="shared" si="4"/>
        <v>3150000</v>
      </c>
      <c r="M20" s="39">
        <f t="shared" si="5"/>
        <v>598500</v>
      </c>
      <c r="N20" s="40">
        <f t="shared" si="6"/>
        <v>3748500</v>
      </c>
    </row>
    <row r="21" spans="1:14" ht="27" customHeight="1" x14ac:dyDescent="0.3">
      <c r="A21" s="9">
        <v>19</v>
      </c>
      <c r="B21" s="9" t="s">
        <v>28</v>
      </c>
      <c r="C21" s="10">
        <v>1</v>
      </c>
      <c r="D21" s="22" t="s">
        <v>57</v>
      </c>
      <c r="E21" s="12" t="s">
        <v>19</v>
      </c>
      <c r="F21" s="38">
        <v>1400000</v>
      </c>
      <c r="G21" s="39">
        <f t="shared" si="0"/>
        <v>266000</v>
      </c>
      <c r="H21" s="40">
        <f t="shared" si="1"/>
        <v>1666000</v>
      </c>
      <c r="I21" s="38">
        <v>1500000</v>
      </c>
      <c r="J21" s="39">
        <f t="shared" si="2"/>
        <v>285000</v>
      </c>
      <c r="K21" s="40">
        <f t="shared" si="3"/>
        <v>1785000</v>
      </c>
      <c r="L21" s="38">
        <f t="shared" si="4"/>
        <v>1450000</v>
      </c>
      <c r="M21" s="39">
        <f t="shared" si="5"/>
        <v>275500</v>
      </c>
      <c r="N21" s="40">
        <f t="shared" si="6"/>
        <v>1725500</v>
      </c>
    </row>
    <row r="22" spans="1:14" ht="29.1" customHeight="1" x14ac:dyDescent="0.3">
      <c r="A22" s="9">
        <v>20</v>
      </c>
      <c r="B22" s="9" t="s">
        <v>28</v>
      </c>
      <c r="C22" s="10">
        <v>1</v>
      </c>
      <c r="D22" s="22" t="s">
        <v>58</v>
      </c>
      <c r="E22" s="12" t="s">
        <v>19</v>
      </c>
      <c r="F22" s="38">
        <v>12000000</v>
      </c>
      <c r="G22" s="39">
        <f t="shared" si="0"/>
        <v>2280000</v>
      </c>
      <c r="H22" s="40">
        <f t="shared" si="1"/>
        <v>14280000</v>
      </c>
      <c r="I22" s="38">
        <v>13500000</v>
      </c>
      <c r="J22" s="39">
        <f t="shared" si="2"/>
        <v>2565000</v>
      </c>
      <c r="K22" s="40">
        <f t="shared" si="3"/>
        <v>16065000</v>
      </c>
      <c r="L22" s="38">
        <f t="shared" si="4"/>
        <v>12750000</v>
      </c>
      <c r="M22" s="39">
        <f t="shared" si="5"/>
        <v>2422500</v>
      </c>
      <c r="N22" s="40">
        <f t="shared" si="6"/>
        <v>15172500</v>
      </c>
    </row>
    <row r="23" spans="1:14" ht="48" customHeight="1" x14ac:dyDescent="0.3">
      <c r="A23" s="9">
        <v>21</v>
      </c>
      <c r="B23" s="9" t="s">
        <v>29</v>
      </c>
      <c r="C23" s="10">
        <v>1</v>
      </c>
      <c r="D23" s="22" t="s">
        <v>59</v>
      </c>
      <c r="E23" s="12" t="s">
        <v>30</v>
      </c>
      <c r="F23" s="38">
        <v>1350000</v>
      </c>
      <c r="G23" s="39">
        <f t="shared" si="0"/>
        <v>256500</v>
      </c>
      <c r="H23" s="40">
        <f t="shared" si="1"/>
        <v>1606500</v>
      </c>
      <c r="I23" s="38">
        <v>1400000</v>
      </c>
      <c r="J23" s="39">
        <f t="shared" si="2"/>
        <v>266000</v>
      </c>
      <c r="K23" s="40">
        <f t="shared" si="3"/>
        <v>1666000</v>
      </c>
      <c r="L23" s="38">
        <f t="shared" si="4"/>
        <v>1375000</v>
      </c>
      <c r="M23" s="39">
        <f t="shared" si="5"/>
        <v>261250</v>
      </c>
      <c r="N23" s="40">
        <f t="shared" si="6"/>
        <v>1636250</v>
      </c>
    </row>
    <row r="24" spans="1:14" ht="26.1" customHeight="1" thickBot="1" x14ac:dyDescent="0.35">
      <c r="D24" s="52" t="s">
        <v>61</v>
      </c>
      <c r="E24" s="53"/>
      <c r="F24" s="37">
        <f t="shared" ref="F24:G24" si="7">SUM(F3:F23)</f>
        <v>46392000</v>
      </c>
      <c r="G24" s="37">
        <f t="shared" si="7"/>
        <v>8814480</v>
      </c>
      <c r="H24" s="37">
        <f>SUM(H3:H23)</f>
        <v>55206480</v>
      </c>
      <c r="I24" s="37">
        <f t="shared" ref="I24" si="8">SUM(I3:I23)</f>
        <v>49562200</v>
      </c>
      <c r="J24" s="37">
        <f t="shared" ref="J24" si="9">SUM(J3:J23)</f>
        <v>9416818</v>
      </c>
      <c r="K24" s="37">
        <f>SUM(K3:K23)</f>
        <v>58979018</v>
      </c>
      <c r="L24" s="37">
        <f t="shared" ref="L24" si="10">SUM(L3:L23)</f>
        <v>47977100</v>
      </c>
      <c r="M24" s="37">
        <f t="shared" ref="M24" si="11">SUM(M3:M23)</f>
        <v>9115649</v>
      </c>
      <c r="N24" s="37">
        <f>SUM(N3:N23)</f>
        <v>57092749</v>
      </c>
    </row>
    <row r="25" spans="1:14" ht="69.95" customHeight="1" x14ac:dyDescent="0.3">
      <c r="B25" s="26"/>
      <c r="C25" s="27"/>
      <c r="D25" s="28"/>
      <c r="E25" s="29"/>
      <c r="F25" s="30"/>
      <c r="G25" s="30"/>
      <c r="H25" s="30"/>
      <c r="I25" s="31"/>
      <c r="J25" s="29"/>
      <c r="K25" s="32"/>
      <c r="L25" s="30"/>
    </row>
    <row r="26" spans="1:14" ht="69.95" customHeight="1" x14ac:dyDescent="0.3">
      <c r="B26" s="26"/>
      <c r="C26" s="27"/>
      <c r="D26" s="28"/>
      <c r="E26" s="29"/>
      <c r="F26" s="30"/>
      <c r="G26" s="30"/>
      <c r="H26" s="30"/>
      <c r="I26" s="31"/>
      <c r="J26" s="29"/>
      <c r="K26" s="34"/>
      <c r="L26" s="30"/>
    </row>
    <row r="27" spans="1:14" ht="69.95" customHeight="1" x14ac:dyDescent="0.3">
      <c r="B27" s="35"/>
      <c r="C27" s="27"/>
      <c r="D27" s="28"/>
      <c r="E27" s="29"/>
      <c r="F27" s="30"/>
      <c r="G27" s="30"/>
      <c r="H27" s="30"/>
      <c r="I27" s="31"/>
      <c r="J27" s="29"/>
      <c r="K27" s="36"/>
      <c r="L27" s="30"/>
    </row>
  </sheetData>
  <mergeCells count="5">
    <mergeCell ref="A1:E1"/>
    <mergeCell ref="L1:N1"/>
    <mergeCell ref="D24:E24"/>
    <mergeCell ref="F1:H1"/>
    <mergeCell ref="I1:K1"/>
  </mergeCells>
  <pageMargins left="0.25" right="0.25" top="0.75" bottom="0.75" header="0.3" footer="0.3"/>
  <pageSetup paperSize="14"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D12AD-0B98-4645-8EBE-849AD8D0DD9E}">
  <dimension ref="A1:W30"/>
  <sheetViews>
    <sheetView tabSelected="1" zoomScale="122" zoomScaleNormal="110" workbookViewId="0">
      <pane xSplit="5" ySplit="5" topLeftCell="F17" activePane="bottomRight" state="frozen"/>
      <selection pane="topRight" activeCell="F1" sqref="F1"/>
      <selection pane="bottomLeft" activeCell="A3" sqref="A3"/>
      <selection pane="bottomRight" activeCell="D17" sqref="D17"/>
    </sheetView>
  </sheetViews>
  <sheetFormatPr baseColWidth="10" defaultColWidth="10.625" defaultRowHeight="69.95" customHeight="1" x14ac:dyDescent="0.25"/>
  <cols>
    <col min="1" max="1" width="4.5" style="86" bestFit="1" customWidth="1"/>
    <col min="2" max="2" width="8.5" style="97" customWidth="1"/>
    <col min="3" max="3" width="3.875" style="86" bestFit="1" customWidth="1"/>
    <col min="4" max="4" width="43.25" style="105" customWidth="1"/>
    <col min="5" max="5" width="10.5" style="86" customWidth="1"/>
    <col min="6" max="6" width="10.625" style="101" bestFit="1" customWidth="1"/>
    <col min="7" max="7" width="9.875" style="101" bestFit="1" customWidth="1"/>
    <col min="8" max="8" width="11.375" style="101" customWidth="1"/>
    <col min="9" max="9" width="10.125" style="101" customWidth="1"/>
    <col min="10" max="10" width="9.625" style="101" customWidth="1"/>
    <col min="11" max="12" width="10.625" style="101" bestFit="1" customWidth="1"/>
    <col min="13" max="13" width="9.875" style="101" bestFit="1" customWidth="1"/>
    <col min="14" max="14" width="11.125" style="101" customWidth="1"/>
    <col min="15" max="15" width="10.625" style="86"/>
    <col min="16" max="16384" width="10.625" style="87"/>
  </cols>
  <sheetData>
    <row r="1" spans="1:23" s="70" customFormat="1" ht="21" customHeight="1" x14ac:dyDescent="0.25">
      <c r="A1" s="82" t="s">
        <v>62</v>
      </c>
      <c r="B1" s="82"/>
      <c r="C1" s="82"/>
      <c r="D1" s="82"/>
      <c r="E1" s="82"/>
      <c r="F1" s="82"/>
      <c r="G1" s="82"/>
      <c r="H1" s="82"/>
      <c r="I1" s="82"/>
      <c r="J1" s="82"/>
      <c r="K1" s="82"/>
      <c r="L1" s="82"/>
      <c r="M1" s="82"/>
      <c r="N1" s="82"/>
      <c r="O1" s="83"/>
      <c r="P1" s="83"/>
      <c r="Q1" s="83"/>
      <c r="R1" s="83"/>
      <c r="S1" s="83"/>
      <c r="T1" s="69"/>
      <c r="U1" s="69"/>
      <c r="V1" s="69"/>
      <c r="W1" s="69"/>
    </row>
    <row r="2" spans="1:23" s="70" customFormat="1" ht="35.25" customHeight="1" x14ac:dyDescent="0.25">
      <c r="A2" s="82"/>
      <c r="B2" s="82"/>
      <c r="C2" s="82"/>
      <c r="D2" s="82"/>
      <c r="E2" s="82"/>
      <c r="F2" s="82"/>
      <c r="G2" s="82"/>
      <c r="H2" s="82"/>
      <c r="I2" s="82"/>
      <c r="J2" s="82"/>
      <c r="K2" s="82"/>
      <c r="L2" s="82"/>
      <c r="M2" s="82"/>
      <c r="N2" s="82"/>
      <c r="O2" s="83"/>
      <c r="P2" s="83"/>
      <c r="Q2" s="83"/>
      <c r="R2" s="83"/>
      <c r="S2" s="83"/>
      <c r="T2" s="69"/>
      <c r="U2" s="69"/>
      <c r="V2" s="69"/>
      <c r="W2" s="69"/>
    </row>
    <row r="3" spans="1:23" s="72" customFormat="1" ht="9" customHeight="1" thickBot="1" x14ac:dyDescent="0.3">
      <c r="A3" s="71"/>
      <c r="B3" s="71"/>
      <c r="C3" s="71"/>
      <c r="D3" s="71"/>
      <c r="E3" s="71"/>
      <c r="F3" s="71"/>
      <c r="G3" s="71"/>
      <c r="H3" s="71"/>
      <c r="I3" s="71"/>
      <c r="J3" s="71"/>
      <c r="K3" s="71"/>
      <c r="L3" s="71"/>
      <c r="M3" s="71"/>
      <c r="N3" s="71"/>
      <c r="O3" s="71"/>
      <c r="P3" s="71"/>
      <c r="Q3" s="71"/>
      <c r="R3" s="71"/>
      <c r="S3" s="71"/>
      <c r="T3" s="71"/>
      <c r="U3" s="71"/>
      <c r="V3" s="71"/>
      <c r="W3" s="71"/>
    </row>
    <row r="4" spans="1:23" ht="21.95" customHeight="1" x14ac:dyDescent="0.25">
      <c r="A4" s="84"/>
      <c r="B4" s="84"/>
      <c r="C4" s="84"/>
      <c r="D4" s="84"/>
      <c r="E4" s="85"/>
      <c r="F4" s="79" t="s">
        <v>60</v>
      </c>
      <c r="G4" s="80"/>
      <c r="H4" s="80"/>
      <c r="I4" s="76" t="s">
        <v>36</v>
      </c>
      <c r="J4" s="77"/>
      <c r="K4" s="77"/>
      <c r="L4" s="73" t="s">
        <v>37</v>
      </c>
      <c r="M4" s="74"/>
      <c r="N4" s="74"/>
    </row>
    <row r="5" spans="1:23" ht="39" customHeight="1" thickBot="1" x14ac:dyDescent="0.3">
      <c r="A5" s="75" t="s">
        <v>0</v>
      </c>
      <c r="B5" s="75" t="s">
        <v>1</v>
      </c>
      <c r="C5" s="75" t="s">
        <v>2</v>
      </c>
      <c r="D5" s="75" t="s">
        <v>38</v>
      </c>
      <c r="E5" s="75" t="s">
        <v>3</v>
      </c>
      <c r="F5" s="81" t="s">
        <v>32</v>
      </c>
      <c r="G5" s="81" t="s">
        <v>33</v>
      </c>
      <c r="H5" s="81" t="s">
        <v>34</v>
      </c>
      <c r="I5" s="78" t="s">
        <v>32</v>
      </c>
      <c r="J5" s="78" t="s">
        <v>33</v>
      </c>
      <c r="K5" s="78" t="s">
        <v>34</v>
      </c>
      <c r="L5" s="75" t="s">
        <v>32</v>
      </c>
      <c r="M5" s="75" t="s">
        <v>33</v>
      </c>
      <c r="N5" s="75" t="s">
        <v>34</v>
      </c>
    </row>
    <row r="6" spans="1:23" ht="45" x14ac:dyDescent="0.25">
      <c r="A6" s="54">
        <v>1</v>
      </c>
      <c r="B6" s="54" t="s">
        <v>4</v>
      </c>
      <c r="C6" s="55">
        <v>1</v>
      </c>
      <c r="D6" s="88" t="s">
        <v>39</v>
      </c>
      <c r="E6" s="56" t="s">
        <v>5</v>
      </c>
      <c r="F6" s="57">
        <v>150000</v>
      </c>
      <c r="G6" s="58">
        <f>ROUND((F6*0.19),0)</f>
        <v>28500</v>
      </c>
      <c r="H6" s="59">
        <f>F6+G6</f>
        <v>178500</v>
      </c>
      <c r="I6" s="57">
        <v>170000</v>
      </c>
      <c r="J6" s="58">
        <f>ROUND((I6*0.19),0)</f>
        <v>32300</v>
      </c>
      <c r="K6" s="59">
        <f>I6+J6</f>
        <v>202300</v>
      </c>
      <c r="L6" s="57">
        <f>ROUND(AVERAGE(F6,I6),0)</f>
        <v>160000</v>
      </c>
      <c r="M6" s="58">
        <f>ROUND((L6*0.19),0)</f>
        <v>30400</v>
      </c>
      <c r="N6" s="59">
        <f>L6+M6</f>
        <v>190400</v>
      </c>
    </row>
    <row r="7" spans="1:23" ht="78.75" x14ac:dyDescent="0.25">
      <c r="A7" s="54">
        <v>2</v>
      </c>
      <c r="B7" s="54" t="s">
        <v>6</v>
      </c>
      <c r="C7" s="55">
        <v>1</v>
      </c>
      <c r="D7" s="89" t="s">
        <v>40</v>
      </c>
      <c r="E7" s="56" t="s">
        <v>35</v>
      </c>
      <c r="F7" s="57">
        <v>5000000</v>
      </c>
      <c r="G7" s="58">
        <f t="shared" ref="G7:G26" si="0">ROUND((F7*0.19),0)</f>
        <v>950000</v>
      </c>
      <c r="H7" s="59">
        <f t="shared" ref="H7:H26" si="1">F7+G7</f>
        <v>5950000</v>
      </c>
      <c r="I7" s="57">
        <v>5300000</v>
      </c>
      <c r="J7" s="58">
        <f t="shared" ref="J7:J26" si="2">ROUND((I7*0.19),0)</f>
        <v>1007000</v>
      </c>
      <c r="K7" s="59">
        <f t="shared" ref="K7:K26" si="3">I7+J7</f>
        <v>6307000</v>
      </c>
      <c r="L7" s="57">
        <f t="shared" ref="L7:L26" si="4">ROUND(AVERAGE(F7,I7),0)</f>
        <v>5150000</v>
      </c>
      <c r="M7" s="58">
        <f t="shared" ref="M7:M26" si="5">ROUND((L7*0.19),0)</f>
        <v>978500</v>
      </c>
      <c r="N7" s="59">
        <f t="shared" ref="N7:N26" si="6">L7+M7</f>
        <v>6128500</v>
      </c>
    </row>
    <row r="8" spans="1:23" ht="68.25" thickBot="1" x14ac:dyDescent="0.3">
      <c r="A8" s="54">
        <v>3</v>
      </c>
      <c r="B8" s="54" t="s">
        <v>7</v>
      </c>
      <c r="C8" s="55">
        <v>1</v>
      </c>
      <c r="D8" s="90" t="s">
        <v>41</v>
      </c>
      <c r="E8" s="56" t="s">
        <v>8</v>
      </c>
      <c r="F8" s="57">
        <v>2150000</v>
      </c>
      <c r="G8" s="58">
        <f t="shared" si="0"/>
        <v>408500</v>
      </c>
      <c r="H8" s="59">
        <f t="shared" si="1"/>
        <v>2558500</v>
      </c>
      <c r="I8" s="57">
        <v>2300000</v>
      </c>
      <c r="J8" s="58">
        <f t="shared" si="2"/>
        <v>437000</v>
      </c>
      <c r="K8" s="59">
        <f t="shared" si="3"/>
        <v>2737000</v>
      </c>
      <c r="L8" s="57">
        <f t="shared" si="4"/>
        <v>2225000</v>
      </c>
      <c r="M8" s="58">
        <f t="shared" si="5"/>
        <v>422750</v>
      </c>
      <c r="N8" s="59">
        <f t="shared" si="6"/>
        <v>2647750</v>
      </c>
    </row>
    <row r="9" spans="1:23" ht="45" x14ac:dyDescent="0.25">
      <c r="A9" s="54">
        <v>4</v>
      </c>
      <c r="B9" s="54" t="s">
        <v>9</v>
      </c>
      <c r="C9" s="55">
        <v>1</v>
      </c>
      <c r="D9" s="91" t="s">
        <v>42</v>
      </c>
      <c r="E9" s="56" t="s">
        <v>10</v>
      </c>
      <c r="F9" s="57">
        <v>16000</v>
      </c>
      <c r="G9" s="58">
        <f t="shared" si="0"/>
        <v>3040</v>
      </c>
      <c r="H9" s="59">
        <f t="shared" si="1"/>
        <v>19040</v>
      </c>
      <c r="I9" s="57">
        <v>14000</v>
      </c>
      <c r="J9" s="58">
        <f t="shared" si="2"/>
        <v>2660</v>
      </c>
      <c r="K9" s="59">
        <f t="shared" si="3"/>
        <v>16660</v>
      </c>
      <c r="L9" s="57">
        <f t="shared" si="4"/>
        <v>15000</v>
      </c>
      <c r="M9" s="58">
        <f t="shared" si="5"/>
        <v>2850</v>
      </c>
      <c r="N9" s="59">
        <f t="shared" si="6"/>
        <v>17850</v>
      </c>
    </row>
    <row r="10" spans="1:23" ht="22.5" x14ac:dyDescent="0.25">
      <c r="A10" s="54">
        <v>5</v>
      </c>
      <c r="B10" s="54" t="s">
        <v>11</v>
      </c>
      <c r="C10" s="55">
        <v>1</v>
      </c>
      <c r="D10" s="89" t="s">
        <v>43</v>
      </c>
      <c r="E10" s="56" t="s">
        <v>12</v>
      </c>
      <c r="F10" s="57">
        <v>29000</v>
      </c>
      <c r="G10" s="58">
        <f t="shared" si="0"/>
        <v>5510</v>
      </c>
      <c r="H10" s="59">
        <f t="shared" si="1"/>
        <v>34510</v>
      </c>
      <c r="I10" s="57">
        <v>27000</v>
      </c>
      <c r="J10" s="58">
        <f t="shared" si="2"/>
        <v>5130</v>
      </c>
      <c r="K10" s="59">
        <f t="shared" si="3"/>
        <v>32130</v>
      </c>
      <c r="L10" s="57">
        <f t="shared" si="4"/>
        <v>28000</v>
      </c>
      <c r="M10" s="58">
        <f t="shared" si="5"/>
        <v>5320</v>
      </c>
      <c r="N10" s="59">
        <f t="shared" si="6"/>
        <v>33320</v>
      </c>
    </row>
    <row r="11" spans="1:23" ht="22.5" x14ac:dyDescent="0.25">
      <c r="A11" s="54">
        <v>6</v>
      </c>
      <c r="B11" s="54" t="s">
        <v>13</v>
      </c>
      <c r="C11" s="55">
        <v>1</v>
      </c>
      <c r="D11" s="92" t="s">
        <v>44</v>
      </c>
      <c r="E11" s="56" t="s">
        <v>12</v>
      </c>
      <c r="F11" s="57">
        <v>5300</v>
      </c>
      <c r="G11" s="58">
        <f t="shared" si="0"/>
        <v>1007</v>
      </c>
      <c r="H11" s="59">
        <f t="shared" si="1"/>
        <v>6307</v>
      </c>
      <c r="I11" s="57">
        <v>4500</v>
      </c>
      <c r="J11" s="58">
        <f t="shared" si="2"/>
        <v>855</v>
      </c>
      <c r="K11" s="59">
        <f t="shared" si="3"/>
        <v>5355</v>
      </c>
      <c r="L11" s="57">
        <f t="shared" si="4"/>
        <v>4900</v>
      </c>
      <c r="M11" s="58">
        <f t="shared" si="5"/>
        <v>931</v>
      </c>
      <c r="N11" s="59">
        <f t="shared" si="6"/>
        <v>5831</v>
      </c>
    </row>
    <row r="12" spans="1:23" ht="45" x14ac:dyDescent="0.25">
      <c r="A12" s="54">
        <v>7</v>
      </c>
      <c r="B12" s="54" t="s">
        <v>14</v>
      </c>
      <c r="C12" s="55">
        <v>1</v>
      </c>
      <c r="D12" s="93" t="s">
        <v>45</v>
      </c>
      <c r="E12" s="56" t="s">
        <v>15</v>
      </c>
      <c r="F12" s="57">
        <v>75000</v>
      </c>
      <c r="G12" s="58">
        <f t="shared" si="0"/>
        <v>14250</v>
      </c>
      <c r="H12" s="59">
        <f t="shared" si="1"/>
        <v>89250</v>
      </c>
      <c r="I12" s="57">
        <v>80000</v>
      </c>
      <c r="J12" s="58">
        <f t="shared" si="2"/>
        <v>15200</v>
      </c>
      <c r="K12" s="59">
        <f t="shared" si="3"/>
        <v>95200</v>
      </c>
      <c r="L12" s="57">
        <f t="shared" si="4"/>
        <v>77500</v>
      </c>
      <c r="M12" s="58">
        <f t="shared" si="5"/>
        <v>14725</v>
      </c>
      <c r="N12" s="59">
        <f t="shared" si="6"/>
        <v>92225</v>
      </c>
    </row>
    <row r="13" spans="1:23" ht="18.75" x14ac:dyDescent="0.25">
      <c r="A13" s="60">
        <v>8</v>
      </c>
      <c r="B13" s="60" t="s">
        <v>16</v>
      </c>
      <c r="C13" s="61">
        <v>1</v>
      </c>
      <c r="D13" s="94" t="s">
        <v>46</v>
      </c>
      <c r="E13" s="62" t="s">
        <v>12</v>
      </c>
      <c r="F13" s="63">
        <v>1700</v>
      </c>
      <c r="G13" s="64">
        <f>ROUND((F13*0.19),0)</f>
        <v>323</v>
      </c>
      <c r="H13" s="65">
        <f t="shared" si="1"/>
        <v>2023</v>
      </c>
      <c r="I13" s="66">
        <v>1700</v>
      </c>
      <c r="J13" s="67">
        <f t="shared" si="2"/>
        <v>323</v>
      </c>
      <c r="K13" s="68">
        <f t="shared" si="3"/>
        <v>2023</v>
      </c>
      <c r="L13" s="57">
        <f t="shared" si="4"/>
        <v>1700</v>
      </c>
      <c r="M13" s="67">
        <f t="shared" si="5"/>
        <v>323</v>
      </c>
      <c r="N13" s="68">
        <f t="shared" si="6"/>
        <v>2023</v>
      </c>
    </row>
    <row r="14" spans="1:23" ht="67.5" x14ac:dyDescent="0.25">
      <c r="A14" s="54">
        <v>9</v>
      </c>
      <c r="B14" s="54" t="s">
        <v>17</v>
      </c>
      <c r="C14" s="55">
        <v>1</v>
      </c>
      <c r="D14" s="95" t="s">
        <v>47</v>
      </c>
      <c r="E14" s="56" t="s">
        <v>12</v>
      </c>
      <c r="F14" s="57">
        <v>750000</v>
      </c>
      <c r="G14" s="58">
        <f t="shared" si="0"/>
        <v>142500</v>
      </c>
      <c r="H14" s="59">
        <f t="shared" si="1"/>
        <v>892500</v>
      </c>
      <c r="I14" s="57">
        <v>680000</v>
      </c>
      <c r="J14" s="58">
        <f t="shared" si="2"/>
        <v>129200</v>
      </c>
      <c r="K14" s="59">
        <f t="shared" si="3"/>
        <v>809200</v>
      </c>
      <c r="L14" s="57">
        <f t="shared" si="4"/>
        <v>715000</v>
      </c>
      <c r="M14" s="58">
        <f t="shared" si="5"/>
        <v>135850</v>
      </c>
      <c r="N14" s="59">
        <f t="shared" si="6"/>
        <v>850850</v>
      </c>
    </row>
    <row r="15" spans="1:23" ht="78.75" x14ac:dyDescent="0.25">
      <c r="A15" s="54">
        <v>10</v>
      </c>
      <c r="B15" s="54" t="s">
        <v>20</v>
      </c>
      <c r="C15" s="55">
        <v>1</v>
      </c>
      <c r="D15" s="96" t="s">
        <v>48</v>
      </c>
      <c r="E15" s="56" t="s">
        <v>8</v>
      </c>
      <c r="F15" s="57">
        <v>2600000</v>
      </c>
      <c r="G15" s="58">
        <f t="shared" si="0"/>
        <v>494000</v>
      </c>
      <c r="H15" s="59">
        <f t="shared" si="1"/>
        <v>3094000</v>
      </c>
      <c r="I15" s="57">
        <v>3100000</v>
      </c>
      <c r="J15" s="58">
        <f t="shared" si="2"/>
        <v>589000</v>
      </c>
      <c r="K15" s="59">
        <f t="shared" si="3"/>
        <v>3689000</v>
      </c>
      <c r="L15" s="57">
        <f t="shared" si="4"/>
        <v>2850000</v>
      </c>
      <c r="M15" s="58">
        <f t="shared" si="5"/>
        <v>541500</v>
      </c>
      <c r="N15" s="59">
        <f t="shared" si="6"/>
        <v>3391500</v>
      </c>
    </row>
    <row r="16" spans="1:23" ht="90" x14ac:dyDescent="0.25">
      <c r="A16" s="54">
        <v>11</v>
      </c>
      <c r="B16" s="54" t="s">
        <v>21</v>
      </c>
      <c r="C16" s="55">
        <v>1</v>
      </c>
      <c r="D16" s="95" t="s">
        <v>49</v>
      </c>
      <c r="E16" s="56" t="s">
        <v>18</v>
      </c>
      <c r="F16" s="57">
        <v>580000</v>
      </c>
      <c r="G16" s="58">
        <f t="shared" si="0"/>
        <v>110200</v>
      </c>
      <c r="H16" s="59">
        <f t="shared" si="1"/>
        <v>690200</v>
      </c>
      <c r="I16" s="57">
        <v>650000</v>
      </c>
      <c r="J16" s="58">
        <f t="shared" si="2"/>
        <v>123500</v>
      </c>
      <c r="K16" s="59">
        <f t="shared" si="3"/>
        <v>773500</v>
      </c>
      <c r="L16" s="57">
        <f t="shared" si="4"/>
        <v>615000</v>
      </c>
      <c r="M16" s="58">
        <f t="shared" si="5"/>
        <v>116850</v>
      </c>
      <c r="N16" s="59">
        <f t="shared" si="6"/>
        <v>731850</v>
      </c>
    </row>
    <row r="17" spans="1:14" ht="146.25" x14ac:dyDescent="0.25">
      <c r="A17" s="54">
        <v>12</v>
      </c>
      <c r="B17" s="54" t="s">
        <v>22</v>
      </c>
      <c r="C17" s="55">
        <v>1</v>
      </c>
      <c r="D17" s="94" t="s">
        <v>64</v>
      </c>
      <c r="E17" s="56" t="s">
        <v>12</v>
      </c>
      <c r="F17" s="57">
        <v>1400000</v>
      </c>
      <c r="G17" s="58">
        <f t="shared" si="0"/>
        <v>266000</v>
      </c>
      <c r="H17" s="59">
        <f t="shared" si="1"/>
        <v>1666000</v>
      </c>
      <c r="I17" s="57">
        <v>1500000</v>
      </c>
      <c r="J17" s="58">
        <f t="shared" si="2"/>
        <v>285000</v>
      </c>
      <c r="K17" s="59">
        <f t="shared" si="3"/>
        <v>1785000</v>
      </c>
      <c r="L17" s="57">
        <f t="shared" si="4"/>
        <v>1450000</v>
      </c>
      <c r="M17" s="58">
        <f t="shared" si="5"/>
        <v>275500</v>
      </c>
      <c r="N17" s="59">
        <f t="shared" si="6"/>
        <v>1725500</v>
      </c>
    </row>
    <row r="18" spans="1:14" ht="157.5" x14ac:dyDescent="0.25">
      <c r="A18" s="54">
        <v>13</v>
      </c>
      <c r="B18" s="54" t="s">
        <v>7</v>
      </c>
      <c r="C18" s="55">
        <v>1</v>
      </c>
      <c r="D18" s="95" t="s">
        <v>51</v>
      </c>
      <c r="E18" s="56" t="s">
        <v>8</v>
      </c>
      <c r="F18" s="57">
        <v>5500000</v>
      </c>
      <c r="G18" s="58">
        <f t="shared" si="0"/>
        <v>1045000</v>
      </c>
      <c r="H18" s="59">
        <f t="shared" si="1"/>
        <v>6545000</v>
      </c>
      <c r="I18" s="57">
        <v>5200000</v>
      </c>
      <c r="J18" s="58">
        <f t="shared" si="2"/>
        <v>988000</v>
      </c>
      <c r="K18" s="59">
        <f t="shared" si="3"/>
        <v>6188000</v>
      </c>
      <c r="L18" s="57">
        <f t="shared" si="4"/>
        <v>5350000</v>
      </c>
      <c r="M18" s="58">
        <f t="shared" si="5"/>
        <v>1016500</v>
      </c>
      <c r="N18" s="59">
        <f t="shared" si="6"/>
        <v>6366500</v>
      </c>
    </row>
    <row r="19" spans="1:14" ht="78.75" x14ac:dyDescent="0.25">
      <c r="A19" s="54">
        <v>14</v>
      </c>
      <c r="B19" s="54" t="s">
        <v>23</v>
      </c>
      <c r="C19" s="55">
        <v>1</v>
      </c>
      <c r="D19" s="95" t="s">
        <v>52</v>
      </c>
      <c r="E19" s="56" t="s">
        <v>12</v>
      </c>
      <c r="F19" s="57">
        <v>200000</v>
      </c>
      <c r="G19" s="58">
        <f t="shared" si="0"/>
        <v>38000</v>
      </c>
      <c r="H19" s="59">
        <f t="shared" si="1"/>
        <v>238000</v>
      </c>
      <c r="I19" s="57">
        <v>210000</v>
      </c>
      <c r="J19" s="58">
        <f t="shared" si="2"/>
        <v>39900</v>
      </c>
      <c r="K19" s="59">
        <f t="shared" si="3"/>
        <v>249900</v>
      </c>
      <c r="L19" s="57">
        <f t="shared" si="4"/>
        <v>205000</v>
      </c>
      <c r="M19" s="58">
        <f t="shared" si="5"/>
        <v>38950</v>
      </c>
      <c r="N19" s="59">
        <f t="shared" si="6"/>
        <v>243950</v>
      </c>
    </row>
    <row r="20" spans="1:14" ht="146.25" x14ac:dyDescent="0.25">
      <c r="A20" s="54">
        <v>15</v>
      </c>
      <c r="B20" s="54" t="s">
        <v>24</v>
      </c>
      <c r="C20" s="55">
        <v>1</v>
      </c>
      <c r="D20" s="94" t="s">
        <v>53</v>
      </c>
      <c r="E20" s="56" t="s">
        <v>30</v>
      </c>
      <c r="F20" s="57">
        <v>7000000</v>
      </c>
      <c r="G20" s="58">
        <f t="shared" si="0"/>
        <v>1330000</v>
      </c>
      <c r="H20" s="59">
        <f t="shared" si="1"/>
        <v>8330000</v>
      </c>
      <c r="I20" s="57">
        <v>7500000</v>
      </c>
      <c r="J20" s="58">
        <f t="shared" si="2"/>
        <v>1425000</v>
      </c>
      <c r="K20" s="59">
        <f t="shared" si="3"/>
        <v>8925000</v>
      </c>
      <c r="L20" s="57">
        <f t="shared" si="4"/>
        <v>7250000</v>
      </c>
      <c r="M20" s="58">
        <f t="shared" si="5"/>
        <v>1377500</v>
      </c>
      <c r="N20" s="59">
        <f t="shared" si="6"/>
        <v>8627500</v>
      </c>
    </row>
    <row r="21" spans="1:14" ht="45" x14ac:dyDescent="0.25">
      <c r="A21" s="54">
        <v>16</v>
      </c>
      <c r="B21" s="54" t="s">
        <v>25</v>
      </c>
      <c r="C21" s="55">
        <v>1</v>
      </c>
      <c r="D21" s="95" t="s">
        <v>54</v>
      </c>
      <c r="E21" s="56" t="s">
        <v>5</v>
      </c>
      <c r="F21" s="57">
        <v>2850000</v>
      </c>
      <c r="G21" s="58">
        <f t="shared" si="0"/>
        <v>541500</v>
      </c>
      <c r="H21" s="59">
        <f t="shared" si="1"/>
        <v>3391500</v>
      </c>
      <c r="I21" s="57">
        <v>2980000</v>
      </c>
      <c r="J21" s="58">
        <f t="shared" si="2"/>
        <v>566200</v>
      </c>
      <c r="K21" s="59">
        <f t="shared" si="3"/>
        <v>3546200</v>
      </c>
      <c r="L21" s="57">
        <f t="shared" si="4"/>
        <v>2915000</v>
      </c>
      <c r="M21" s="58">
        <f t="shared" si="5"/>
        <v>553850</v>
      </c>
      <c r="N21" s="59">
        <f t="shared" si="6"/>
        <v>3468850</v>
      </c>
    </row>
    <row r="22" spans="1:14" ht="33.75" x14ac:dyDescent="0.25">
      <c r="A22" s="54">
        <v>17</v>
      </c>
      <c r="B22" s="54" t="s">
        <v>26</v>
      </c>
      <c r="C22" s="55">
        <v>1</v>
      </c>
      <c r="D22" s="95" t="s">
        <v>55</v>
      </c>
      <c r="E22" s="56" t="s">
        <v>12</v>
      </c>
      <c r="F22" s="57">
        <v>235000</v>
      </c>
      <c r="G22" s="58">
        <f t="shared" si="0"/>
        <v>44650</v>
      </c>
      <c r="H22" s="59">
        <f t="shared" si="1"/>
        <v>279650</v>
      </c>
      <c r="I22" s="57">
        <v>245000</v>
      </c>
      <c r="J22" s="58">
        <f t="shared" si="2"/>
        <v>46550</v>
      </c>
      <c r="K22" s="59">
        <f t="shared" si="3"/>
        <v>291550</v>
      </c>
      <c r="L22" s="57">
        <f t="shared" si="4"/>
        <v>240000</v>
      </c>
      <c r="M22" s="58">
        <f t="shared" si="5"/>
        <v>45600</v>
      </c>
      <c r="N22" s="59">
        <f t="shared" si="6"/>
        <v>285600</v>
      </c>
    </row>
    <row r="23" spans="1:14" ht="45" x14ac:dyDescent="0.25">
      <c r="A23" s="54">
        <v>18</v>
      </c>
      <c r="B23" s="54" t="s">
        <v>27</v>
      </c>
      <c r="C23" s="55">
        <v>1</v>
      </c>
      <c r="D23" s="95" t="s">
        <v>56</v>
      </c>
      <c r="E23" s="56" t="s">
        <v>31</v>
      </c>
      <c r="F23" s="57">
        <v>3100000</v>
      </c>
      <c r="G23" s="58">
        <f t="shared" si="0"/>
        <v>589000</v>
      </c>
      <c r="H23" s="59">
        <f t="shared" si="1"/>
        <v>3689000</v>
      </c>
      <c r="I23" s="57">
        <v>3200000</v>
      </c>
      <c r="J23" s="58">
        <f t="shared" si="2"/>
        <v>608000</v>
      </c>
      <c r="K23" s="59">
        <f t="shared" si="3"/>
        <v>3808000</v>
      </c>
      <c r="L23" s="57">
        <f t="shared" si="4"/>
        <v>3150000</v>
      </c>
      <c r="M23" s="58">
        <f t="shared" si="5"/>
        <v>598500</v>
      </c>
      <c r="N23" s="59">
        <f t="shared" si="6"/>
        <v>3748500</v>
      </c>
    </row>
    <row r="24" spans="1:14" ht="22.5" x14ac:dyDescent="0.25">
      <c r="A24" s="54">
        <v>19</v>
      </c>
      <c r="B24" s="54" t="s">
        <v>28</v>
      </c>
      <c r="C24" s="55">
        <v>1</v>
      </c>
      <c r="D24" s="95" t="s">
        <v>57</v>
      </c>
      <c r="E24" s="56" t="s">
        <v>19</v>
      </c>
      <c r="F24" s="57">
        <v>1400000</v>
      </c>
      <c r="G24" s="58">
        <f t="shared" si="0"/>
        <v>266000</v>
      </c>
      <c r="H24" s="59">
        <f t="shared" si="1"/>
        <v>1666000</v>
      </c>
      <c r="I24" s="57">
        <v>1500000</v>
      </c>
      <c r="J24" s="58">
        <f t="shared" si="2"/>
        <v>285000</v>
      </c>
      <c r="K24" s="59">
        <f t="shared" si="3"/>
        <v>1785000</v>
      </c>
      <c r="L24" s="57">
        <f t="shared" si="4"/>
        <v>1450000</v>
      </c>
      <c r="M24" s="58">
        <f t="shared" si="5"/>
        <v>275500</v>
      </c>
      <c r="N24" s="59">
        <f t="shared" si="6"/>
        <v>1725500</v>
      </c>
    </row>
    <row r="25" spans="1:14" ht="33.75" x14ac:dyDescent="0.25">
      <c r="A25" s="54">
        <v>20</v>
      </c>
      <c r="B25" s="54" t="s">
        <v>28</v>
      </c>
      <c r="C25" s="55">
        <v>1</v>
      </c>
      <c r="D25" s="95" t="s">
        <v>58</v>
      </c>
      <c r="E25" s="56" t="s">
        <v>19</v>
      </c>
      <c r="F25" s="57">
        <v>12000000</v>
      </c>
      <c r="G25" s="58">
        <f t="shared" si="0"/>
        <v>2280000</v>
      </c>
      <c r="H25" s="59">
        <f t="shared" si="1"/>
        <v>14280000</v>
      </c>
      <c r="I25" s="57">
        <v>13500000</v>
      </c>
      <c r="J25" s="58">
        <f t="shared" si="2"/>
        <v>2565000</v>
      </c>
      <c r="K25" s="59">
        <f t="shared" si="3"/>
        <v>16065000</v>
      </c>
      <c r="L25" s="57">
        <f t="shared" si="4"/>
        <v>12750000</v>
      </c>
      <c r="M25" s="58">
        <f t="shared" si="5"/>
        <v>2422500</v>
      </c>
      <c r="N25" s="59">
        <f t="shared" si="6"/>
        <v>15172500</v>
      </c>
    </row>
    <row r="26" spans="1:14" ht="78.75" x14ac:dyDescent="0.25">
      <c r="A26" s="54">
        <v>21</v>
      </c>
      <c r="B26" s="54" t="s">
        <v>29</v>
      </c>
      <c r="C26" s="55">
        <v>1</v>
      </c>
      <c r="D26" s="95" t="s">
        <v>63</v>
      </c>
      <c r="E26" s="56" t="s">
        <v>30</v>
      </c>
      <c r="F26" s="57">
        <v>1350000</v>
      </c>
      <c r="G26" s="58">
        <f t="shared" si="0"/>
        <v>256500</v>
      </c>
      <c r="H26" s="59">
        <f t="shared" si="1"/>
        <v>1606500</v>
      </c>
      <c r="I26" s="57">
        <v>1400000</v>
      </c>
      <c r="J26" s="58">
        <f t="shared" si="2"/>
        <v>266000</v>
      </c>
      <c r="K26" s="59">
        <f t="shared" si="3"/>
        <v>1666000</v>
      </c>
      <c r="L26" s="57">
        <f t="shared" si="4"/>
        <v>1375000</v>
      </c>
      <c r="M26" s="58">
        <f t="shared" si="5"/>
        <v>261250</v>
      </c>
      <c r="N26" s="59">
        <f t="shared" si="6"/>
        <v>1636250</v>
      </c>
    </row>
    <row r="27" spans="1:14" ht="26.1" customHeight="1" thickBot="1" x14ac:dyDescent="0.3">
      <c r="D27" s="52" t="s">
        <v>61</v>
      </c>
      <c r="E27" s="53"/>
      <c r="F27" s="37">
        <f t="shared" ref="F27:G27" si="7">SUM(F6:F26)</f>
        <v>46392000</v>
      </c>
      <c r="G27" s="37">
        <f t="shared" si="7"/>
        <v>8814480</v>
      </c>
      <c r="H27" s="37">
        <f>SUM(H6:H26)</f>
        <v>55206480</v>
      </c>
      <c r="I27" s="37">
        <f t="shared" ref="I27:J27" si="8">SUM(I6:I26)</f>
        <v>49562200</v>
      </c>
      <c r="J27" s="37">
        <f t="shared" si="8"/>
        <v>9416818</v>
      </c>
      <c r="K27" s="37">
        <f>SUM(K6:K26)</f>
        <v>58979018</v>
      </c>
      <c r="L27" s="37">
        <f t="shared" ref="L27:M27" si="9">SUM(L6:L26)</f>
        <v>47977100</v>
      </c>
      <c r="M27" s="37">
        <f t="shared" si="9"/>
        <v>9115649</v>
      </c>
      <c r="N27" s="37">
        <f>SUM(N6:N26)</f>
        <v>57092749</v>
      </c>
    </row>
    <row r="28" spans="1:14" ht="69.95" customHeight="1" x14ac:dyDescent="0.25">
      <c r="B28" s="98"/>
      <c r="C28" s="27"/>
      <c r="D28" s="99"/>
      <c r="E28" s="29"/>
      <c r="F28" s="30"/>
      <c r="G28" s="30"/>
      <c r="H28" s="30"/>
      <c r="I28" s="31"/>
      <c r="J28" s="29"/>
      <c r="K28" s="100"/>
      <c r="L28" s="30"/>
    </row>
    <row r="29" spans="1:14" ht="69.95" customHeight="1" x14ac:dyDescent="0.25">
      <c r="B29" s="98"/>
      <c r="C29" s="27"/>
      <c r="D29" s="99"/>
      <c r="E29" s="29"/>
      <c r="F29" s="30"/>
      <c r="G29" s="30"/>
      <c r="H29" s="30"/>
      <c r="I29" s="31"/>
      <c r="J29" s="29"/>
      <c r="K29" s="102"/>
      <c r="L29" s="30"/>
    </row>
    <row r="30" spans="1:14" ht="69.95" customHeight="1" x14ac:dyDescent="0.25">
      <c r="B30" s="103"/>
      <c r="C30" s="27"/>
      <c r="D30" s="99"/>
      <c r="E30" s="29"/>
      <c r="F30" s="30"/>
      <c r="G30" s="30"/>
      <c r="H30" s="30"/>
      <c r="I30" s="31"/>
      <c r="J30" s="29"/>
      <c r="K30" s="104"/>
      <c r="L30" s="30"/>
    </row>
  </sheetData>
  <mergeCells count="6">
    <mergeCell ref="A1:N2"/>
    <mergeCell ref="A4:E4"/>
    <mergeCell ref="F4:H4"/>
    <mergeCell ref="I4:K4"/>
    <mergeCell ref="L4:N4"/>
    <mergeCell ref="D27:E27"/>
  </mergeCells>
  <pageMargins left="0.23622047244094491" right="0.23622047244094491" top="0.43" bottom="0.6" header="0.31496062992125984" footer="0.31496062992125984"/>
  <pageSetup paperSize="14" scale="80" fitToHeight="0" orientation="landscape" r:id="rId1"/>
  <headerFooter>
    <oddFooter>&amp;LPág. &amp;P de &amp;N&amp;R&amp;F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Hoja1</vt:lpstr>
      <vt:lpstr>Hoja1 (2)</vt:lpstr>
      <vt:lpstr>'Hoja1 (2)'!Área_de_impresión</vt:lpstr>
      <vt:lpstr>'Hoja1 (2)'!Títulos_a_imprimir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Naranjo</dc:creator>
  <cp:lastModifiedBy>Fabián Andrés Manrique Arias</cp:lastModifiedBy>
  <cp:lastPrinted>2025-11-15T17:29:25Z</cp:lastPrinted>
  <dcterms:created xsi:type="dcterms:W3CDTF">2025-11-09T03:01:14Z</dcterms:created>
  <dcterms:modified xsi:type="dcterms:W3CDTF">2025-11-15T17:29:28Z</dcterms:modified>
</cp:coreProperties>
</file>