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cipiochia-my.sharepoint.com/personal/gloria_duarte_chia_gov_co/Documents/ALCALDIA CHIA/2025/LOGISTICO VICTIMAS - DESARROLLO SOCIAL/"/>
    </mc:Choice>
  </mc:AlternateContent>
  <xr:revisionPtr revIDLastSave="1" documentId="13_ncr:1_{30B8A33C-DE22-4F08-A293-E87B96079FEF}" xr6:coauthVersionLast="47" xr6:coauthVersionMax="47" xr10:uidLastSave="{3E26762E-2C9C-4510-BE64-C02363ED958E}"/>
  <bookViews>
    <workbookView xWindow="-110" yWindow="-110" windowWidth="19420" windowHeight="10300" xr2:uid="{102B6136-A34B-4B46-A289-AD8BA2CB0D7F}"/>
  </bookViews>
  <sheets>
    <sheet name="VERIFICACION ECONOMICA" sheetId="1" r:id="rId1"/>
  </sheets>
  <definedNames>
    <definedName name="_xlnm._FilterDatabase" localSheetId="0" hidden="1">'VERIFICACION ECONOMICA'!$B$7:$AJ$55</definedName>
    <definedName name="_xlnm.Print_Area" localSheetId="0">'VERIFICACION ECONOMICA'!$A$1:$AJ$71</definedName>
    <definedName name="SUM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1" l="1"/>
  <c r="AB11" i="1"/>
  <c r="AH54" i="1"/>
  <c r="J24" i="1"/>
  <c r="K24" i="1" s="1"/>
  <c r="L24" i="1" s="1"/>
  <c r="AI48" i="1" l="1"/>
  <c r="AG53" i="1"/>
  <c r="AH53" i="1" s="1"/>
  <c r="AI53" i="1" s="1"/>
  <c r="AG52" i="1"/>
  <c r="AH52" i="1" s="1"/>
  <c r="AI52" i="1" s="1"/>
  <c r="AG51" i="1"/>
  <c r="AH51" i="1" s="1"/>
  <c r="AI51" i="1" s="1"/>
  <c r="AG50" i="1"/>
  <c r="AH50" i="1" s="1"/>
  <c r="AI50" i="1" s="1"/>
  <c r="AG49" i="1"/>
  <c r="AH49" i="1" s="1"/>
  <c r="AI49" i="1" s="1"/>
  <c r="AG47" i="1"/>
  <c r="AH47" i="1" s="1"/>
  <c r="AI47" i="1" s="1"/>
  <c r="AG46" i="1"/>
  <c r="AH46" i="1" s="1"/>
  <c r="AI46" i="1" s="1"/>
  <c r="AG45" i="1"/>
  <c r="AH45" i="1" s="1"/>
  <c r="AI45" i="1" s="1"/>
  <c r="AG44" i="1"/>
  <c r="AH44" i="1" s="1"/>
  <c r="AI44" i="1" s="1"/>
  <c r="AG43" i="1"/>
  <c r="AH43" i="1" s="1"/>
  <c r="AI43" i="1" s="1"/>
  <c r="AG41" i="1"/>
  <c r="AH41" i="1" s="1"/>
  <c r="AI41" i="1" s="1"/>
  <c r="AG40" i="1"/>
  <c r="AH40" i="1" s="1"/>
  <c r="AI40" i="1" s="1"/>
  <c r="AG39" i="1"/>
  <c r="AH39" i="1" s="1"/>
  <c r="AI39" i="1" s="1"/>
  <c r="AG38" i="1"/>
  <c r="AH38" i="1" s="1"/>
  <c r="AI38" i="1" s="1"/>
  <c r="AG37" i="1"/>
  <c r="AH37" i="1" s="1"/>
  <c r="AI37" i="1" s="1"/>
  <c r="AG35" i="1"/>
  <c r="AH35" i="1" s="1"/>
  <c r="AI35" i="1" s="1"/>
  <c r="AG34" i="1"/>
  <c r="AH34" i="1" s="1"/>
  <c r="AI34" i="1" s="1"/>
  <c r="AG33" i="1"/>
  <c r="AH33" i="1" s="1"/>
  <c r="AI33" i="1" s="1"/>
  <c r="AG32" i="1"/>
  <c r="AH32" i="1" s="1"/>
  <c r="AI32" i="1" s="1"/>
  <c r="AG31" i="1"/>
  <c r="AH31" i="1" s="1"/>
  <c r="AI31" i="1" s="1"/>
  <c r="AG30" i="1"/>
  <c r="AH30" i="1" s="1"/>
  <c r="AI30" i="1" s="1"/>
  <c r="AG29" i="1"/>
  <c r="AH29" i="1" s="1"/>
  <c r="AI29" i="1" s="1"/>
  <c r="AG27" i="1"/>
  <c r="AH27" i="1" s="1"/>
  <c r="AI27" i="1" s="1"/>
  <c r="AG26" i="1"/>
  <c r="AH26" i="1" s="1"/>
  <c r="AI26" i="1" s="1"/>
  <c r="AG25" i="1"/>
  <c r="AH25" i="1" s="1"/>
  <c r="AI25" i="1" s="1"/>
  <c r="AG24" i="1"/>
  <c r="AH24" i="1" s="1"/>
  <c r="AI24" i="1" s="1"/>
  <c r="AG23" i="1"/>
  <c r="AH23" i="1" s="1"/>
  <c r="AI23" i="1" s="1"/>
  <c r="AG22" i="1"/>
  <c r="AH22" i="1" s="1"/>
  <c r="AI22" i="1" s="1"/>
  <c r="AG21" i="1"/>
  <c r="AH21" i="1" s="1"/>
  <c r="AI21" i="1" s="1"/>
  <c r="AG20" i="1"/>
  <c r="AH20" i="1" s="1"/>
  <c r="AI20" i="1" s="1"/>
  <c r="AG18" i="1"/>
  <c r="AH18" i="1" s="1"/>
  <c r="AI18" i="1" s="1"/>
  <c r="AG17" i="1"/>
  <c r="AH17" i="1" s="1"/>
  <c r="AI17" i="1" s="1"/>
  <c r="AG16" i="1"/>
  <c r="AH16" i="1" s="1"/>
  <c r="AI16" i="1" s="1"/>
  <c r="AG15" i="1"/>
  <c r="AH15" i="1" s="1"/>
  <c r="AI15" i="1" s="1"/>
  <c r="AG13" i="1"/>
  <c r="AH13" i="1" s="1"/>
  <c r="AI13" i="1" s="1"/>
  <c r="AG12" i="1"/>
  <c r="AH12" i="1" s="1"/>
  <c r="AI12" i="1" s="1"/>
  <c r="AG11" i="1"/>
  <c r="AH11" i="1" s="1"/>
  <c r="AI11" i="1" s="1"/>
  <c r="AG10" i="1"/>
  <c r="AH10" i="1" s="1"/>
  <c r="AI10" i="1" s="1"/>
  <c r="AA53" i="1"/>
  <c r="AB53" i="1" s="1"/>
  <c r="AC53" i="1" s="1"/>
  <c r="AA52" i="1"/>
  <c r="AB52" i="1" s="1"/>
  <c r="AC52" i="1" s="1"/>
  <c r="AA51" i="1"/>
  <c r="AB51" i="1" s="1"/>
  <c r="AC51" i="1" s="1"/>
  <c r="AA50" i="1"/>
  <c r="AB50" i="1" s="1"/>
  <c r="AC50" i="1" s="1"/>
  <c r="AA49" i="1"/>
  <c r="AB49" i="1" s="1"/>
  <c r="AC49" i="1" s="1"/>
  <c r="AA47" i="1"/>
  <c r="AB47" i="1" s="1"/>
  <c r="AC47" i="1" s="1"/>
  <c r="AA46" i="1"/>
  <c r="AB46" i="1" s="1"/>
  <c r="AC46" i="1" s="1"/>
  <c r="AA45" i="1"/>
  <c r="AB45" i="1" s="1"/>
  <c r="AC45" i="1" s="1"/>
  <c r="AA44" i="1"/>
  <c r="AB44" i="1" s="1"/>
  <c r="AC44" i="1" s="1"/>
  <c r="AA43" i="1"/>
  <c r="AB43" i="1" s="1"/>
  <c r="AC43" i="1" s="1"/>
  <c r="AA41" i="1"/>
  <c r="AB41" i="1" s="1"/>
  <c r="AC41" i="1" s="1"/>
  <c r="AA40" i="1"/>
  <c r="AB40" i="1" s="1"/>
  <c r="AC40" i="1" s="1"/>
  <c r="AA39" i="1"/>
  <c r="AB39" i="1" s="1"/>
  <c r="AC39" i="1" s="1"/>
  <c r="AA38" i="1"/>
  <c r="AB38" i="1" s="1"/>
  <c r="AC38" i="1" s="1"/>
  <c r="AA37" i="1"/>
  <c r="AB37" i="1" s="1"/>
  <c r="AC37" i="1" s="1"/>
  <c r="AA35" i="1"/>
  <c r="AB35" i="1" s="1"/>
  <c r="AC35" i="1" s="1"/>
  <c r="AA34" i="1"/>
  <c r="AB34" i="1" s="1"/>
  <c r="AC34" i="1" s="1"/>
  <c r="AA33" i="1"/>
  <c r="AB33" i="1" s="1"/>
  <c r="AC33" i="1" s="1"/>
  <c r="AA32" i="1"/>
  <c r="AB32" i="1" s="1"/>
  <c r="AC32" i="1" s="1"/>
  <c r="AA31" i="1"/>
  <c r="AB31" i="1" s="1"/>
  <c r="AC31" i="1" s="1"/>
  <c r="AA30" i="1"/>
  <c r="AB30" i="1" s="1"/>
  <c r="AC30" i="1" s="1"/>
  <c r="AA29" i="1"/>
  <c r="AB29" i="1" s="1"/>
  <c r="AC29" i="1" s="1"/>
  <c r="AA27" i="1"/>
  <c r="AB27" i="1" s="1"/>
  <c r="AC27" i="1" s="1"/>
  <c r="AA26" i="1"/>
  <c r="AB26" i="1" s="1"/>
  <c r="AC26" i="1" s="1"/>
  <c r="AA25" i="1"/>
  <c r="AB25" i="1" s="1"/>
  <c r="AC25" i="1" s="1"/>
  <c r="AA24" i="1"/>
  <c r="AB24" i="1" s="1"/>
  <c r="AC24" i="1" s="1"/>
  <c r="AA23" i="1"/>
  <c r="AB23" i="1" s="1"/>
  <c r="AC23" i="1" s="1"/>
  <c r="AA22" i="1"/>
  <c r="AB22" i="1" s="1"/>
  <c r="AC22" i="1" s="1"/>
  <c r="AA21" i="1"/>
  <c r="AB21" i="1" s="1"/>
  <c r="AC21" i="1" s="1"/>
  <c r="AA20" i="1"/>
  <c r="AB20" i="1" s="1"/>
  <c r="AC20" i="1" s="1"/>
  <c r="AA18" i="1"/>
  <c r="AB18" i="1" s="1"/>
  <c r="AC18" i="1" s="1"/>
  <c r="AA17" i="1"/>
  <c r="AB17" i="1" s="1"/>
  <c r="AC17" i="1" s="1"/>
  <c r="AA16" i="1"/>
  <c r="AB16" i="1" s="1"/>
  <c r="AC16" i="1" s="1"/>
  <c r="AA15" i="1"/>
  <c r="AB15" i="1" s="1"/>
  <c r="AC15" i="1" s="1"/>
  <c r="AA13" i="1"/>
  <c r="AB13" i="1" s="1"/>
  <c r="AC13" i="1" s="1"/>
  <c r="AA12" i="1"/>
  <c r="AB12" i="1" s="1"/>
  <c r="AC12" i="1" s="1"/>
  <c r="AA11" i="1"/>
  <c r="AC11" i="1" s="1"/>
  <c r="AA10" i="1"/>
  <c r="AB10" i="1" s="1"/>
  <c r="AC10" i="1" s="1"/>
  <c r="U11" i="1"/>
  <c r="V11" i="1" s="1"/>
  <c r="W11" i="1" s="1"/>
  <c r="U12" i="1"/>
  <c r="V12" i="1" s="1"/>
  <c r="W12" i="1" s="1"/>
  <c r="U13" i="1"/>
  <c r="V13" i="1" s="1"/>
  <c r="W13" i="1" s="1"/>
  <c r="U15" i="1"/>
  <c r="V15" i="1" s="1"/>
  <c r="W15" i="1" s="1"/>
  <c r="U16" i="1"/>
  <c r="V16" i="1" s="1"/>
  <c r="W16" i="1" s="1"/>
  <c r="U17" i="1"/>
  <c r="V17" i="1" s="1"/>
  <c r="W17" i="1" s="1"/>
  <c r="U18" i="1"/>
  <c r="V18" i="1" s="1"/>
  <c r="W18" i="1" s="1"/>
  <c r="U20" i="1"/>
  <c r="V20" i="1" s="1"/>
  <c r="W20" i="1" s="1"/>
  <c r="U21" i="1"/>
  <c r="V21" i="1" s="1"/>
  <c r="W21" i="1" s="1"/>
  <c r="U22" i="1"/>
  <c r="V22" i="1" s="1"/>
  <c r="W22" i="1" s="1"/>
  <c r="U23" i="1"/>
  <c r="V23" i="1" s="1"/>
  <c r="W23" i="1" s="1"/>
  <c r="U24" i="1"/>
  <c r="V24" i="1" s="1"/>
  <c r="W24" i="1" s="1"/>
  <c r="U25" i="1"/>
  <c r="V25" i="1" s="1"/>
  <c r="W25" i="1" s="1"/>
  <c r="U26" i="1"/>
  <c r="V26" i="1" s="1"/>
  <c r="W26" i="1" s="1"/>
  <c r="U27" i="1"/>
  <c r="V27" i="1" s="1"/>
  <c r="W27" i="1" s="1"/>
  <c r="U29" i="1"/>
  <c r="V29" i="1" s="1"/>
  <c r="W29" i="1" s="1"/>
  <c r="U30" i="1"/>
  <c r="V30" i="1" s="1"/>
  <c r="W30" i="1" s="1"/>
  <c r="U31" i="1"/>
  <c r="V31" i="1" s="1"/>
  <c r="W31" i="1" s="1"/>
  <c r="U32" i="1"/>
  <c r="V32" i="1" s="1"/>
  <c r="W32" i="1" s="1"/>
  <c r="U33" i="1"/>
  <c r="V33" i="1" s="1"/>
  <c r="W33" i="1" s="1"/>
  <c r="U34" i="1"/>
  <c r="V34" i="1" s="1"/>
  <c r="W34" i="1" s="1"/>
  <c r="U35" i="1"/>
  <c r="V35" i="1" s="1"/>
  <c r="W35" i="1" s="1"/>
  <c r="U37" i="1"/>
  <c r="V37" i="1" s="1"/>
  <c r="W37" i="1" s="1"/>
  <c r="U38" i="1"/>
  <c r="V38" i="1" s="1"/>
  <c r="W38" i="1" s="1"/>
  <c r="U39" i="1"/>
  <c r="V39" i="1" s="1"/>
  <c r="W39" i="1" s="1"/>
  <c r="U40" i="1"/>
  <c r="V40" i="1" s="1"/>
  <c r="W40" i="1" s="1"/>
  <c r="U41" i="1"/>
  <c r="V41" i="1" s="1"/>
  <c r="W41" i="1" s="1"/>
  <c r="U43" i="1"/>
  <c r="V43" i="1" s="1"/>
  <c r="W43" i="1" s="1"/>
  <c r="U44" i="1"/>
  <c r="V44" i="1" s="1"/>
  <c r="W44" i="1" s="1"/>
  <c r="U45" i="1"/>
  <c r="V45" i="1" s="1"/>
  <c r="W45" i="1" s="1"/>
  <c r="U46" i="1"/>
  <c r="V46" i="1" s="1"/>
  <c r="W46" i="1" s="1"/>
  <c r="U47" i="1"/>
  <c r="V47" i="1" s="1"/>
  <c r="W47" i="1" s="1"/>
  <c r="U49" i="1"/>
  <c r="V49" i="1" s="1"/>
  <c r="W49" i="1" s="1"/>
  <c r="U50" i="1"/>
  <c r="V50" i="1" s="1"/>
  <c r="W50" i="1" s="1"/>
  <c r="U51" i="1"/>
  <c r="V51" i="1" s="1"/>
  <c r="W51" i="1" s="1"/>
  <c r="U52" i="1"/>
  <c r="V52" i="1" s="1"/>
  <c r="W52" i="1" s="1"/>
  <c r="U53" i="1"/>
  <c r="V53" i="1" s="1"/>
  <c r="W53" i="1" s="1"/>
  <c r="O11" i="1"/>
  <c r="P11" i="1" s="1"/>
  <c r="Q11" i="1" s="1"/>
  <c r="O12" i="1"/>
  <c r="P12" i="1" s="1"/>
  <c r="O13" i="1"/>
  <c r="P13" i="1" s="1"/>
  <c r="Q13" i="1" s="1"/>
  <c r="O15" i="1"/>
  <c r="P15" i="1" s="1"/>
  <c r="Q15" i="1" s="1"/>
  <c r="O16" i="1"/>
  <c r="P16" i="1" s="1"/>
  <c r="O17" i="1"/>
  <c r="P17" i="1" s="1"/>
  <c r="Q17" i="1" s="1"/>
  <c r="O18" i="1"/>
  <c r="P18" i="1" s="1"/>
  <c r="Q18" i="1" s="1"/>
  <c r="O20" i="1"/>
  <c r="P20" i="1" s="1"/>
  <c r="Q20" i="1" s="1"/>
  <c r="O21" i="1"/>
  <c r="P21" i="1" s="1"/>
  <c r="O22" i="1"/>
  <c r="P22" i="1" s="1"/>
  <c r="Q22" i="1" s="1"/>
  <c r="O23" i="1"/>
  <c r="P23" i="1" s="1"/>
  <c r="Q23" i="1" s="1"/>
  <c r="O24" i="1"/>
  <c r="P24" i="1" s="1"/>
  <c r="O25" i="1"/>
  <c r="P25" i="1" s="1"/>
  <c r="Q25" i="1" s="1"/>
  <c r="O26" i="1"/>
  <c r="P26" i="1" s="1"/>
  <c r="O27" i="1"/>
  <c r="P27" i="1" s="1"/>
  <c r="O29" i="1"/>
  <c r="P29" i="1" s="1"/>
  <c r="O30" i="1"/>
  <c r="P30" i="1" s="1"/>
  <c r="O31" i="1"/>
  <c r="P31" i="1" s="1"/>
  <c r="Q31" i="1" s="1"/>
  <c r="O32" i="1"/>
  <c r="P32" i="1" s="1"/>
  <c r="Q32" i="1" s="1"/>
  <c r="O33" i="1"/>
  <c r="P33" i="1" s="1"/>
  <c r="Q33" i="1" s="1"/>
  <c r="O34" i="1"/>
  <c r="P34" i="1" s="1"/>
  <c r="Q34" i="1" s="1"/>
  <c r="O35" i="1"/>
  <c r="P35" i="1" s="1"/>
  <c r="O37" i="1"/>
  <c r="P37" i="1" s="1"/>
  <c r="O38" i="1"/>
  <c r="P38" i="1" s="1"/>
  <c r="Q38" i="1" s="1"/>
  <c r="O39" i="1"/>
  <c r="P39" i="1" s="1"/>
  <c r="Q39" i="1" s="1"/>
  <c r="O40" i="1"/>
  <c r="P40" i="1" s="1"/>
  <c r="Q40" i="1" s="1"/>
  <c r="O41" i="1"/>
  <c r="P41" i="1" s="1"/>
  <c r="Q41" i="1" s="1"/>
  <c r="O43" i="1"/>
  <c r="O44" i="1"/>
  <c r="O45" i="1"/>
  <c r="P45" i="1" s="1"/>
  <c r="O46" i="1"/>
  <c r="P46" i="1" s="1"/>
  <c r="O47" i="1"/>
  <c r="P47" i="1" s="1"/>
  <c r="O49" i="1"/>
  <c r="P49" i="1" s="1"/>
  <c r="O50" i="1"/>
  <c r="P50" i="1" s="1"/>
  <c r="O51" i="1"/>
  <c r="P51" i="1" s="1"/>
  <c r="Q51" i="1" s="1"/>
  <c r="O52" i="1"/>
  <c r="P52" i="1" s="1"/>
  <c r="O53" i="1"/>
  <c r="P53" i="1" s="1"/>
  <c r="Q53" i="1" s="1"/>
  <c r="O10" i="1"/>
  <c r="P10" i="1" s="1"/>
  <c r="Q10" i="1" s="1"/>
  <c r="U10" i="1"/>
  <c r="V10" i="1" s="1"/>
  <c r="W10" i="1" s="1"/>
  <c r="AB54" i="1" l="1"/>
  <c r="V54" i="1"/>
  <c r="Q37" i="1"/>
  <c r="Q52" i="1"/>
  <c r="Q26" i="1"/>
  <c r="Q21" i="1"/>
  <c r="Q12" i="1"/>
  <c r="Q46" i="1"/>
  <c r="P44" i="1"/>
  <c r="Q44" i="1" s="1"/>
  <c r="Q45" i="1"/>
  <c r="P43" i="1"/>
  <c r="Q43" i="1" s="1"/>
  <c r="Q24" i="1"/>
  <c r="Q35" i="1"/>
  <c r="Q16" i="1"/>
  <c r="Q50" i="1"/>
  <c r="Q49" i="1"/>
  <c r="Q29" i="1"/>
  <c r="Q30" i="1"/>
  <c r="Q47" i="1"/>
  <c r="Q27" i="1"/>
  <c r="P54" i="1" l="1"/>
</calcChain>
</file>

<file path=xl/sharedStrings.xml><?xml version="1.0" encoding="utf-8"?>
<sst xmlns="http://schemas.openxmlformats.org/spreadsheetml/2006/main" count="372" uniqueCount="143">
  <si>
    <t>OFERENTE 1  EBANO DC SAS
NIT: 901.354.957-0</t>
  </si>
  <si>
    <t xml:space="preserve">CUMPLE/NO CUMPLE </t>
  </si>
  <si>
    <t>Nº</t>
  </si>
  <si>
    <t>ELEMENTO</t>
  </si>
  <si>
    <t>DESCRIPCIÓN</t>
  </si>
  <si>
    <t>MATERIAL</t>
  </si>
  <si>
    <t>CANT</t>
  </si>
  <si>
    <t>UNIDAD DE MEDIDA</t>
  </si>
  <si>
    <t>VALOR UNITARIO</t>
  </si>
  <si>
    <t xml:space="preserve"> IVA</t>
  </si>
  <si>
    <t>% DE IVA</t>
  </si>
  <si>
    <t>VALOR UNITARIO + IVA</t>
  </si>
  <si>
    <t xml:space="preserve">VALOR TOTAL </t>
  </si>
  <si>
    <t>1. TEXTIL</t>
  </si>
  <si>
    <t>Máquina de coser industrial
110-120 VOLTIOS</t>
  </si>
  <si>
    <t>110-120 voltios, cuerpo metálico. cuchillas de
acero</t>
  </si>
  <si>
    <t>cuerpo metálico
cuchillas de
acero</t>
  </si>
  <si>
    <t>UND</t>
  </si>
  <si>
    <t>CUMPLE</t>
  </si>
  <si>
    <t>Fileteadora Familiar Semi
Industrial</t>
  </si>
  <si>
    <t>cuerpo metálico. cuchillas de acero
-Perilla de ajuste de longitud de puntada.
-Cambio de palanca de ajuste del prénsatelas.
-Palanca de ajuste de alimentación diferencial.
-Soporte de trabajo desmontable.
-Luz led
-Hasta 1300 puntadas por minuto</t>
  </si>
  <si>
    <t>Cuerpo metálico,
cuchillas de
acero</t>
  </si>
  <si>
    <t>Mesa de corte industrial</t>
  </si>
  <si>
    <t>Estructura metálica, cubierta en MDF o
aglomerado laminado - Mesa de corte industrial
para tela suele tener especificaciones técnicas
que incluyen dimensiones de la superficie (1.20m
x 1.80m), altura adecuada (80-90cm para
trabajar de pie), estructura metálica calibre 12
con pintura electrostática.</t>
  </si>
  <si>
    <t>Estructura
metálica,
cubierta en MDF
o aglomerado
laminado</t>
  </si>
  <si>
    <t>Bono materia prima</t>
  </si>
  <si>
    <t>Relacionado con elementos de consumo hilos,
tijeras, regla, tizas, botones, cremalleras, agujas,
entre otros.</t>
  </si>
  <si>
    <t>2. PANADERIA</t>
  </si>
  <si>
    <t>Horno Semi Industrial</t>
  </si>
  <si>
    <t>Tres cámaras independientes. Bandeja de
45x65cm. Frente en acero, cuerpo en cuerpo en
cuerpo en galvanizado pintado a gas</t>
  </si>
  <si>
    <t>Acero y galvanizado</t>
  </si>
  <si>
    <t>Batidora de pedestal</t>
  </si>
  <si>
    <t>Acero inoxidable, base plástica y metálica,
Capacidad de 6.5L, 110V, cobertura 360°,
incluye bowl en acero inoxidable</t>
  </si>
  <si>
    <t>Acero inoxidable,
base
plástica/metálica</t>
  </si>
  <si>
    <t>ESCABILADERO 8 BANDEJAS</t>
  </si>
  <si>
    <t>60X70 CMS en aluminio</t>
  </si>
  <si>
    <t>aluminio</t>
  </si>
  <si>
    <t>CUARTO DE CRECIMIENTO</t>
  </si>
  <si>
    <t>En acero inoxidable cuarto de crecimiento para
panadería y pastelería, fabricación en acero
inoxidable con tanque de alimentación
automática, con control de temperatura y
humedad. 110-120 voltios</t>
  </si>
  <si>
    <t>Acero inoxidable</t>
  </si>
  <si>
    <t>3. BELLEZA</t>
  </si>
  <si>
    <t>Secador Cabello Profesional</t>
  </si>
  <si>
    <t>110V, con garantía de 1 año, componentes eléctricos y metálicos, plástico ABS</t>
  </si>
  <si>
    <t>Plástico y piezas eléctricas y metálicas</t>
  </si>
  <si>
    <t>Plancha de cabello
Profesional</t>
  </si>
  <si>
    <t>Calentador en titanium, uso profesional</t>
  </si>
  <si>
    <t>Maquina Barbera con cable</t>
  </si>
  <si>
    <t>Cortadora de cabello con cable, motor potente ideal para uso continuo, cuchillas metálicas de alta precisión, diseño ergonómico, incluye 4 peines guía de diferentes longitudes, palanca lateral para ajuste de corte, cable resistente y largo para mayor movilidad, ideal para uso profesional.</t>
  </si>
  <si>
    <t>Lavacabezas Para
Peluquerías y Barberías</t>
  </si>
  <si>
    <t>Elaborado en fibra de vidrio
Loza escualizable
Color a elegir fundido con la fibra
Mueble con puerta lateral
Silla tapizada en cordobán color a escoger
Grifería importada
Manguera flexible (sifón)</t>
  </si>
  <si>
    <t>Fibra de vidrio.</t>
  </si>
  <si>
    <t>Relacionado con elementos de consumo Esmaltes, removedor, cepillos, peinillas, kit de manicure, entre otros</t>
  </si>
  <si>
    <t>Silla hidráulica tres
posiciones</t>
  </si>
  <si>
    <t>Altura 64,7 cm peso 120 kg, Equipado con apoya pies y apoyacabezas.</t>
  </si>
  <si>
    <t>Materiales de la estructura metálico vinilcuero o cuerina</t>
  </si>
  <si>
    <t>Mesa de peluquería</t>
  </si>
  <si>
    <t>Medidas alto 123.4 cm, ancho 1.19 cm, fondo 35cm, plástica y metal</t>
  </si>
  <si>
    <t>Plástica y metal</t>
  </si>
  <si>
    <t>Mesa De Manicure Con
Esmáltero y Dos Sillas</t>
  </si>
  <si>
    <t>Medidas mesa Altura x Ancho x Profundidad 80 cm x 1 m x 36 cm, peso 20 kg color blanco, silla de 89.5 cm de alto y 45 de ancho</t>
  </si>
  <si>
    <t>Mesa: Madera en un terminado melánico sillas: plástica y patas de madera.</t>
  </si>
  <si>
    <t>4. AGRICOLA</t>
  </si>
  <si>
    <t>Carretilla</t>
  </si>
  <si>
    <t>Mango ergonómico, capacidad 48L, largo 132cm</t>
  </si>
  <si>
    <t>Metal pintado, neumáticos</t>
  </si>
  <si>
    <t>Machete peinilla</t>
  </si>
  <si>
    <t>mango bimaterial, hoja de 18 pulgadas</t>
  </si>
  <si>
    <t>Acero inoxidable, mango plástico o madera</t>
  </si>
  <si>
    <t>Palín</t>
  </si>
  <si>
    <t>Hoja acero alta resistencia, mango de madera, 1.69m largo</t>
  </si>
  <si>
    <t>Acero carbono, madera</t>
  </si>
  <si>
    <t>Fumigadora manual</t>
  </si>
  <si>
    <t>Capacidad 20L, tipo bombeo, plástico resistente de espalda</t>
  </si>
  <si>
    <t>Polietileno, polipropileno, goma</t>
  </si>
  <si>
    <t>Azadón</t>
  </si>
  <si>
    <t>Mango de madera, hoja de acero al carbono
Ancho: 14 cm
Alto: 26 cm
Largo: 130 cm</t>
  </si>
  <si>
    <t>Acero al carbono, madera</t>
  </si>
  <si>
    <t>Pala de punta</t>
  </si>
  <si>
    <t>Hoja de acero, mango largo de madera Longitud total: 68.5 cm
Ancho de la cabeza: 15.2 cm
Longitud de la cabeza: 37.4 cm
Longitud del mango: 50.8 cm
Calibre de la cabeza: 16
Peso: 880 g</t>
  </si>
  <si>
    <t>Relacionado con elementos de consumo Semillas, tierra, abono, hortalizas como lechuga, zanahoria, tomate, entre otros.</t>
  </si>
  <si>
    <t>Material orgánico y vegetal</t>
  </si>
  <si>
    <t xml:space="preserve">5. COMERCIALIZACION </t>
  </si>
  <si>
    <t>Mesa de trabajo</t>
  </si>
  <si>
    <t>Acero inoxidable 60X50 cms doble entrepaño
industrial</t>
  </si>
  <si>
    <t>Báscula electrónica</t>
  </si>
  <si>
    <t>110V, Balanza digital hasta 40Kg multifunción
gramera</t>
  </si>
  <si>
    <t>Acero,
componentes
electrónicos y
plásticos</t>
  </si>
  <si>
    <t>Empacadora al vacío</t>
  </si>
  <si>
    <t>110V, Capacidad 50 bolsas porcada 20 minutos,
compatible con todas las marcas de bolsas,
bajo nivel de ruido</t>
  </si>
  <si>
    <t>Acero inoxidable,
componentes
eléctricos</t>
  </si>
  <si>
    <t>Bandeja grande</t>
  </si>
  <si>
    <t>Medidas 40X60 en acero inoxidable</t>
  </si>
  <si>
    <t>Juego de cuchillos</t>
  </si>
  <si>
    <t>Cantidad de piezas: 12 cuchillos, seis (6) cuchillos de 14” y seis (6) cuchillos desde 7.9" hasta 3.5",
Material: Acero inoxidable mango y hoja, Línea:
Profesional.</t>
  </si>
  <si>
    <t xml:space="preserve">6. REPOSTERIA </t>
  </si>
  <si>
    <t>Estructura en
acero inoxidable,
bandejas en
aluminio
anodizado,
puerta en vidrio
templado, perillas
metálicas.</t>
  </si>
  <si>
    <t>110V, Horno de sobremesa con control de
temperatura (hasta 250°C), convección,
temporizador, ideal para hornear cupcakes,
galletas, tortas.</t>
  </si>
  <si>
    <t>Horno eléctrico
semiprofesional 60L</t>
  </si>
  <si>
    <t>Batidora tipo pedestal 7L
metálica</t>
  </si>
  <si>
    <t>110V, Capacidad de 7 litros, motor 1000W
aprox., 6 velocidades, cabezal inclinable, incluye
batidores, globo y gancho para masas.</t>
  </si>
  <si>
    <t>Cuerpo en
aluminio fundido,
bowl en acero
inoxidable,
accesorios
metálicos.</t>
  </si>
  <si>
    <t>Báscula digital industrial
pequeña</t>
  </si>
  <si>
    <t>110V, Precisión de 1g, capacidad 30kg,
recargable, resistente a humedad, necesaria
para control de porciones e ingredientes.</t>
  </si>
  <si>
    <t>Plataforma en
acero inoxidable,
estructura interna
en aluminio, visor
LED protegido.</t>
  </si>
  <si>
    <t>Set de moldes y bandejas
para horneo</t>
  </si>
  <si>
    <t>Moldes redondos, rectangulares y bandejas
planas (5 piezas), antiadherentes, resistentes a
altas temperaturas.</t>
  </si>
  <si>
    <t>Aluminio
anodizado,
recubrimiento
antiadherente sin
teflón tóxico. Sin
plástico.</t>
  </si>
  <si>
    <t>Juego profesional de
espátulas, boquillas y
mangas</t>
  </si>
  <si>
    <t>12 boquillas pasteleras de rusas
2 boquillas pasteleras de hojas
10 manga pastelera de un solo uso
2 manga pastelera de silicona
2 acoplador multicolor</t>
  </si>
  <si>
    <t>Acero inoxidable
en espátulas y
boquillas, silicona
alimentaria en
mangas.</t>
  </si>
  <si>
    <t xml:space="preserve">7. LAVADO DE MUEBLES </t>
  </si>
  <si>
    <t>Aspiradora - lavadora tipo
wet &amp; dry con inyección y
succión (20-30L)</t>
  </si>
  <si>
    <t>Maquina profesional multiusos Aspiradora
Profesional Agua y Polvo, Voltaje 110V - 127V
Es apto para líquido: si, Es industrial: Sí, Incluye
filtros reutilizables: Sí, incluye: manguera,
extensores, boquilla y cepillo.</t>
  </si>
  <si>
    <t>Tanque en acero
inoxidable o
polietileno
reforzado,
boquillas
metálicas o de
latón, mangueras
con revestimiento
de caucho.</t>
  </si>
  <si>
    <t>Hidrolavadora eléctrica de
baja presión (1400–1500 PSI)</t>
  </si>
  <si>
    <t>Voltaje 110V - 127V, Útil para limpieza de bases,
estructuras, exteriores de muebles (no
tapizados). Portátil, con boquilla ajustable.
1 Hidrolavadora de alta presión GHP 180, 1
Pistola y lanza de alta presión, 1 boquilla de
chorro giratoria (turbo), 1 boquilla de chorro
regulable, 1 aplicador de detergente, 1 filtro
externo, 1 adaptador de manguera de conexión
rápida, manguera de 5 metros.</t>
  </si>
  <si>
    <t>Motor con
bobinado en
cobre, estructura
metálica, lanza
en acero
inoxidable,
bomba en
aluminio o latón.</t>
  </si>
  <si>
    <t>Pulverizador manual
profesional (5L)</t>
  </si>
  <si>
    <t>Aplicación de detergentes, desinfectantes o
agentes espumantes de forma manual previa al
aspirado.</t>
  </si>
  <si>
    <t>Tanque en
polietileno de alto
impacto, lanza en
latón o acero,
manguera con
recubrimiento
resistente.</t>
  </si>
  <si>
    <t>Kit de cepillos y boquillas
industriales</t>
  </si>
  <si>
    <t>Incluye: cepillo duro para tapicería, boquilla
angosta para succión, cepillo de cerdas suaves
para cuero o telas finas.</t>
  </si>
  <si>
    <t>Cerdas de nylon,
bases en aluminio
anodizado o
goma reforzada,
mango en acero liviano o aluminio.</t>
  </si>
  <si>
    <t>Calentador de agua portátil
(resistencia tipo immersion)</t>
  </si>
  <si>
    <t>Calentador De Agua Portátil 110v Resistencia
Eléctrica, Permite tener agua caliente para
mejorar la efectividad de limpieza en campo. Se
utiliza en baldes o tanques auxiliares.</t>
  </si>
  <si>
    <t>Resistencia de acero inoxidable, carcasa de seguridad metálica, cable de goma termo resistente.</t>
  </si>
  <si>
    <t>TOTAL</t>
  </si>
  <si>
    <t xml:space="preserve">REVISÓ Y APROBÓ: </t>
  </si>
  <si>
    <t>MARTHA YANNETH SANCHEZ HERRERA</t>
  </si>
  <si>
    <t>Secretaria para el Desarrollo Económico</t>
  </si>
  <si>
    <t>CRISTHIAN RAUL CASTAÑEDA VEGA</t>
  </si>
  <si>
    <t>Director Técnico</t>
  </si>
  <si>
    <t>Dirección de Desarrollo Agropecuario y Empresarial</t>
  </si>
  <si>
    <t>ELABORÓ ESTUDIO PREVIO:</t>
  </si>
  <si>
    <t>MARÍA HESNEY CÁRDENAS NARANJO</t>
  </si>
  <si>
    <t>Profesional universitario - DDAE</t>
  </si>
  <si>
    <t>OFERENTE 2  EXPODISTRIBUCIONES HECTOR GARCIA GONZALEZ
N.I.T. 5.888.679-1</t>
  </si>
  <si>
    <t>OFERENTE 3  D W MAQUINAS DE COSER S.A.S
Nit: 800 248 423 - 1</t>
  </si>
  <si>
    <t>OFERENTE 4  INGENIO COLOMBIANO SAS 
NIT: 901536635-6</t>
  </si>
  <si>
    <t>CONSOLIDADO DE ECONOMICO</t>
  </si>
  <si>
    <t>PROMEDIO ENTIDAD</t>
  </si>
  <si>
    <t>NO CUMPLE - PRECIO ARTIFICIALMENTE BAJO</t>
  </si>
  <si>
    <t>FIRMADO EN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</si>
</sst>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8" formatCode="&quot;$&quot;\ #,##0.00;[Red]\-&quot;$&quot;\ #,##0.00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8"/>
      <color theme="1"/>
      <name val="Century Gothic"/>
      <family val="2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24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vertical="center"/>
    </xf>
    <xf numFmtId="164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64" fontId="5" fillId="2" borderId="1" xfId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64" fontId="5" fillId="0" borderId="0" xfId="1" applyFont="1"/>
    <xf numFmtId="0" fontId="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5" fillId="0" borderId="1" xfId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164" fontId="5" fillId="2" borderId="1" xfId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5" fillId="0" borderId="9" xfId="1" applyFont="1" applyBorder="1" applyAlignment="1">
      <alignment vertical="center"/>
    </xf>
    <xf numFmtId="9" fontId="5" fillId="0" borderId="9" xfId="0" applyNumberFormat="1" applyFont="1" applyBorder="1" applyAlignment="1">
      <alignment horizontal="center" vertical="center"/>
    </xf>
    <xf numFmtId="165" fontId="5" fillId="0" borderId="9" xfId="1" applyNumberFormat="1" applyFont="1" applyBorder="1" applyAlignment="1">
      <alignment horizontal="center" vertical="center"/>
    </xf>
    <xf numFmtId="165" fontId="5" fillId="0" borderId="9" xfId="1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64" fontId="8" fillId="0" borderId="8" xfId="0" applyNumberFormat="1" applyFont="1" applyBorder="1" applyAlignment="1">
      <alignment horizontal="center" vertical="center"/>
    </xf>
    <xf numFmtId="8" fontId="15" fillId="8" borderId="15" xfId="0" applyNumberFormat="1" applyFont="1" applyFill="1" applyBorder="1" applyAlignment="1">
      <alignment vertical="center"/>
    </xf>
    <xf numFmtId="9" fontId="15" fillId="8" borderId="4" xfId="0" applyNumberFormat="1" applyFont="1" applyFill="1" applyBorder="1" applyAlignment="1">
      <alignment horizontal="center" vertical="center"/>
    </xf>
    <xf numFmtId="6" fontId="15" fillId="8" borderId="4" xfId="0" applyNumberFormat="1" applyFont="1" applyFill="1" applyBorder="1" applyAlignment="1">
      <alignment horizontal="center" vertical="center"/>
    </xf>
    <xf numFmtId="6" fontId="15" fillId="8" borderId="4" xfId="0" applyNumberFormat="1" applyFont="1" applyFill="1" applyBorder="1" applyAlignment="1">
      <alignment vertical="center"/>
    </xf>
    <xf numFmtId="0" fontId="15" fillId="8" borderId="15" xfId="0" applyFont="1" applyFill="1" applyBorder="1" applyAlignment="1">
      <alignment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vertical="center"/>
    </xf>
    <xf numFmtId="0" fontId="8" fillId="7" borderId="8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8" fillId="9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16" fillId="8" borderId="5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164" fontId="8" fillId="0" borderId="10" xfId="1" applyFont="1" applyBorder="1" applyAlignment="1">
      <alignment horizontal="center" vertical="center"/>
    </xf>
    <xf numFmtId="164" fontId="8" fillId="0" borderId="11" xfId="1" applyFont="1" applyBorder="1" applyAlignment="1">
      <alignment horizontal="center" vertical="center"/>
    </xf>
    <xf numFmtId="164" fontId="8" fillId="0" borderId="12" xfId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164" fontId="8" fillId="0" borderId="2" xfId="1" applyFont="1" applyBorder="1" applyAlignment="1">
      <alignment horizontal="center" vertical="center"/>
    </xf>
    <xf numFmtId="164" fontId="8" fillId="0" borderId="3" xfId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E3AC-D5DA-4DA4-8FCE-CFD38EE9645F}">
  <dimension ref="A3:AJ70"/>
  <sheetViews>
    <sheetView tabSelected="1" view="pageBreakPreview" topLeftCell="A3" zoomScale="70" zoomScaleNormal="25" zoomScaleSheetLayoutView="70" workbookViewId="0">
      <pane xSplit="7" ySplit="7" topLeftCell="Q51" activePane="bottomRight" state="frozen"/>
      <selection activeCell="A3" sqref="A3"/>
      <selection pane="topRight" activeCell="W3" sqref="W3"/>
      <selection pane="bottomLeft" activeCell="A10" sqref="A10"/>
      <selection pane="bottomRight" activeCell="W63" sqref="W63"/>
    </sheetView>
  </sheetViews>
  <sheetFormatPr baseColWidth="10" defaultColWidth="11.54296875" defaultRowHeight="18.5" x14ac:dyDescent="0.45"/>
  <cols>
    <col min="1" max="1" width="3.7265625" style="1" customWidth="1"/>
    <col min="2" max="2" width="4.54296875" style="23" customWidth="1"/>
    <col min="3" max="3" width="18.54296875" style="24" bestFit="1" customWidth="1"/>
    <col min="4" max="4" width="24.7265625" style="27" customWidth="1"/>
    <col min="5" max="5" width="13.7265625" style="25" customWidth="1"/>
    <col min="6" max="6" width="14" style="26" bestFit="1" customWidth="1"/>
    <col min="7" max="7" width="20.54296875" style="26" bestFit="1" customWidth="1"/>
    <col min="8" max="12" width="20.54296875" style="26" customWidth="1"/>
    <col min="13" max="13" width="19" style="28" bestFit="1" customWidth="1"/>
    <col min="14" max="14" width="6.26953125" style="3" customWidth="1"/>
    <col min="15" max="15" width="11.54296875" style="3"/>
    <col min="16" max="16" width="13.1796875" style="3" customWidth="1"/>
    <col min="17" max="17" width="16.453125" style="3" bestFit="1" customWidth="1"/>
    <col min="18" max="18" width="22.7265625" style="3" customWidth="1"/>
    <col min="19" max="19" width="19" style="28" bestFit="1" customWidth="1"/>
    <col min="20" max="20" width="6.26953125" style="3" customWidth="1"/>
    <col min="21" max="21" width="11.54296875" style="3"/>
    <col min="22" max="22" width="13.1796875" style="3" customWidth="1"/>
    <col min="23" max="23" width="16.453125" style="3" bestFit="1" customWidth="1"/>
    <col min="24" max="24" width="14.81640625" style="26" customWidth="1"/>
    <col min="25" max="25" width="19" style="28" bestFit="1" customWidth="1"/>
    <col min="26" max="26" width="6.26953125" style="3" customWidth="1"/>
    <col min="27" max="27" width="11.54296875" style="3"/>
    <col min="28" max="28" width="13.1796875" style="3" customWidth="1"/>
    <col min="29" max="29" width="16.453125" style="3" bestFit="1" customWidth="1"/>
    <col min="30" max="30" width="14.81640625" style="26" customWidth="1"/>
    <col min="31" max="31" width="19" style="28" bestFit="1" customWidth="1"/>
    <col min="32" max="32" width="6.26953125" style="3" customWidth="1"/>
    <col min="33" max="33" width="11.54296875" style="3"/>
    <col min="34" max="34" width="13.1796875" style="3" customWidth="1"/>
    <col min="35" max="35" width="16.453125" style="3" bestFit="1" customWidth="1"/>
    <col min="36" max="36" width="14.81640625" style="26" customWidth="1"/>
    <col min="37" max="16384" width="11.54296875" style="3"/>
  </cols>
  <sheetData>
    <row r="3" spans="1:36" ht="31.5" customHeight="1" x14ac:dyDescent="0.45">
      <c r="B3" s="60" t="s">
        <v>139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31" x14ac:dyDescent="0.4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2"/>
      <c r="N4" s="2"/>
      <c r="O4" s="2"/>
      <c r="P4" s="2"/>
      <c r="Q4" s="2"/>
      <c r="S4" s="2"/>
      <c r="T4" s="2"/>
      <c r="U4" s="2"/>
      <c r="V4" s="2"/>
      <c r="W4" s="2"/>
      <c r="Y4" s="2"/>
      <c r="Z4" s="2"/>
      <c r="AA4" s="2"/>
      <c r="AB4" s="2"/>
      <c r="AC4" s="2"/>
      <c r="AE4" s="2"/>
      <c r="AF4" s="2"/>
      <c r="AG4" s="2"/>
      <c r="AH4" s="2"/>
      <c r="AI4" s="2"/>
    </row>
    <row r="7" spans="1:36" ht="30.75" customHeight="1" x14ac:dyDescent="0.45">
      <c r="B7" s="4"/>
      <c r="C7" s="5"/>
      <c r="D7" s="5"/>
      <c r="E7" s="5"/>
      <c r="F7" s="5"/>
      <c r="G7" s="5"/>
      <c r="H7" s="64" t="s">
        <v>140</v>
      </c>
      <c r="I7" s="65"/>
      <c r="J7" s="65"/>
      <c r="K7" s="65"/>
      <c r="L7" s="66"/>
      <c r="M7" s="62" t="s">
        <v>0</v>
      </c>
      <c r="N7" s="63"/>
      <c r="O7" s="63"/>
      <c r="P7" s="63"/>
      <c r="Q7" s="63"/>
      <c r="R7" s="61" t="s">
        <v>1</v>
      </c>
      <c r="S7" s="72" t="s">
        <v>136</v>
      </c>
      <c r="T7" s="73"/>
      <c r="U7" s="73"/>
      <c r="V7" s="73"/>
      <c r="W7" s="73"/>
      <c r="X7" s="61" t="s">
        <v>1</v>
      </c>
      <c r="Y7" s="78" t="s">
        <v>137</v>
      </c>
      <c r="Z7" s="79"/>
      <c r="AA7" s="79"/>
      <c r="AB7" s="79"/>
      <c r="AC7" s="79"/>
      <c r="AD7" s="61" t="s">
        <v>1</v>
      </c>
      <c r="AE7" s="86" t="s">
        <v>138</v>
      </c>
      <c r="AF7" s="87"/>
      <c r="AG7" s="87"/>
      <c r="AH7" s="87"/>
      <c r="AI7" s="87"/>
      <c r="AJ7" s="61" t="s">
        <v>1</v>
      </c>
    </row>
    <row r="8" spans="1:36" ht="43.9" customHeight="1" x14ac:dyDescent="0.45">
      <c r="B8" s="4" t="s">
        <v>2</v>
      </c>
      <c r="C8" s="6" t="s">
        <v>3</v>
      </c>
      <c r="D8" s="6" t="s">
        <v>4</v>
      </c>
      <c r="E8" s="6" t="s">
        <v>5</v>
      </c>
      <c r="F8" s="61" t="s">
        <v>6</v>
      </c>
      <c r="G8" s="61" t="s">
        <v>7</v>
      </c>
      <c r="H8" s="38" t="s">
        <v>8</v>
      </c>
      <c r="I8" s="38" t="s">
        <v>9</v>
      </c>
      <c r="J8" s="38" t="s">
        <v>10</v>
      </c>
      <c r="K8" s="38" t="s">
        <v>11</v>
      </c>
      <c r="L8" s="38" t="s">
        <v>12</v>
      </c>
      <c r="M8" s="61" t="s">
        <v>8</v>
      </c>
      <c r="N8" s="61" t="s">
        <v>9</v>
      </c>
      <c r="O8" s="61" t="s">
        <v>10</v>
      </c>
      <c r="P8" s="61" t="s">
        <v>11</v>
      </c>
      <c r="Q8" s="61" t="s">
        <v>12</v>
      </c>
      <c r="R8" s="61"/>
      <c r="S8" s="61" t="s">
        <v>8</v>
      </c>
      <c r="T8" s="61" t="s">
        <v>9</v>
      </c>
      <c r="U8" s="61" t="s">
        <v>10</v>
      </c>
      <c r="V8" s="61" t="s">
        <v>11</v>
      </c>
      <c r="W8" s="61" t="s">
        <v>12</v>
      </c>
      <c r="X8" s="61"/>
      <c r="Y8" s="61" t="s">
        <v>8</v>
      </c>
      <c r="Z8" s="61" t="s">
        <v>9</v>
      </c>
      <c r="AA8" s="61" t="s">
        <v>10</v>
      </c>
      <c r="AB8" s="61" t="s">
        <v>11</v>
      </c>
      <c r="AC8" s="61" t="s">
        <v>12</v>
      </c>
      <c r="AD8" s="61"/>
      <c r="AE8" s="61" t="s">
        <v>8</v>
      </c>
      <c r="AF8" s="61" t="s">
        <v>9</v>
      </c>
      <c r="AG8" s="61" t="s">
        <v>10</v>
      </c>
      <c r="AH8" s="61" t="s">
        <v>11</v>
      </c>
      <c r="AI8" s="61" t="s">
        <v>12</v>
      </c>
      <c r="AJ8" s="61"/>
    </row>
    <row r="9" spans="1:36" x14ac:dyDescent="0.45">
      <c r="B9" s="4"/>
      <c r="C9" s="70" t="s">
        <v>13</v>
      </c>
      <c r="D9" s="70"/>
      <c r="E9" s="70"/>
      <c r="F9" s="61"/>
      <c r="G9" s="61"/>
      <c r="H9" s="38"/>
      <c r="I9" s="38"/>
      <c r="J9" s="38"/>
      <c r="K9" s="38"/>
      <c r="L9" s="38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</row>
    <row r="10" spans="1:36" s="16" customFormat="1" ht="61.5" customHeight="1" thickBot="1" x14ac:dyDescent="0.4">
      <c r="A10" s="7"/>
      <c r="B10" s="4">
        <v>1</v>
      </c>
      <c r="C10" s="8" t="s">
        <v>14</v>
      </c>
      <c r="D10" s="8" t="s">
        <v>15</v>
      </c>
      <c r="E10" s="9" t="s">
        <v>16</v>
      </c>
      <c r="F10" s="10">
        <v>1</v>
      </c>
      <c r="G10" s="10" t="s">
        <v>17</v>
      </c>
      <c r="H10" s="46">
        <v>1132588</v>
      </c>
      <c r="I10" s="47">
        <v>0.19</v>
      </c>
      <c r="J10" s="48">
        <v>215192</v>
      </c>
      <c r="K10" s="49">
        <v>1347780</v>
      </c>
      <c r="L10" s="49">
        <v>1347780</v>
      </c>
      <c r="M10" s="14">
        <v>1005000</v>
      </c>
      <c r="N10" s="12">
        <v>0.19</v>
      </c>
      <c r="O10" s="11">
        <f>+M10*N10</f>
        <v>190950</v>
      </c>
      <c r="P10" s="13">
        <f>+M10+O10</f>
        <v>1195950</v>
      </c>
      <c r="Q10" s="13">
        <f>+P10*F10</f>
        <v>1195950</v>
      </c>
      <c r="R10" s="15" t="s">
        <v>18</v>
      </c>
      <c r="S10" s="14">
        <v>1030655</v>
      </c>
      <c r="T10" s="12">
        <v>0.19</v>
      </c>
      <c r="U10" s="11">
        <f>+S10*T10</f>
        <v>195824.45</v>
      </c>
      <c r="V10" s="13">
        <f>+S10+U10</f>
        <v>1226479.45</v>
      </c>
      <c r="W10" s="13">
        <f>+V10*F10</f>
        <v>1226479.45</v>
      </c>
      <c r="X10" s="10" t="s">
        <v>18</v>
      </c>
      <c r="Y10" s="14">
        <v>1019329</v>
      </c>
      <c r="Z10" s="12">
        <v>0.19</v>
      </c>
      <c r="AA10" s="11">
        <f>+Y10*Z10</f>
        <v>193672.51</v>
      </c>
      <c r="AB10" s="13">
        <f>+Y10+AA10</f>
        <v>1213001.51</v>
      </c>
      <c r="AC10" s="13">
        <f>+AB10*F10</f>
        <v>1213001.51</v>
      </c>
      <c r="AD10" s="10" t="s">
        <v>18</v>
      </c>
      <c r="AE10" s="14">
        <v>1100000</v>
      </c>
      <c r="AF10" s="12">
        <v>0.19</v>
      </c>
      <c r="AG10" s="11">
        <f>+AE10*AF10</f>
        <v>209000</v>
      </c>
      <c r="AH10" s="13">
        <f>+AE10+AG10</f>
        <v>1309000</v>
      </c>
      <c r="AI10" s="13">
        <f>+AH10*F10</f>
        <v>1309000</v>
      </c>
      <c r="AJ10" s="10" t="s">
        <v>18</v>
      </c>
    </row>
    <row r="11" spans="1:36" s="16" customFormat="1" ht="180.75" customHeight="1" thickBot="1" x14ac:dyDescent="0.4">
      <c r="A11" s="7"/>
      <c r="B11" s="4">
        <v>2</v>
      </c>
      <c r="C11" s="8" t="s">
        <v>19</v>
      </c>
      <c r="D11" s="8" t="s">
        <v>20</v>
      </c>
      <c r="E11" s="9" t="s">
        <v>21</v>
      </c>
      <c r="F11" s="10">
        <v>1</v>
      </c>
      <c r="G11" s="10" t="s">
        <v>17</v>
      </c>
      <c r="H11" s="46">
        <v>1132588</v>
      </c>
      <c r="I11" s="47">
        <v>0.19</v>
      </c>
      <c r="J11" s="48">
        <v>215192</v>
      </c>
      <c r="K11" s="49">
        <v>1347780</v>
      </c>
      <c r="L11" s="49">
        <v>1347780</v>
      </c>
      <c r="M11" s="14">
        <v>1005000</v>
      </c>
      <c r="N11" s="12">
        <v>0.19</v>
      </c>
      <c r="O11" s="11">
        <f t="shared" ref="O11:O53" si="0">+M11*N11</f>
        <v>190950</v>
      </c>
      <c r="P11" s="13">
        <f t="shared" ref="P11:P53" si="1">+M11+O11</f>
        <v>1195950</v>
      </c>
      <c r="Q11" s="13">
        <f>+P11*F11</f>
        <v>1195950</v>
      </c>
      <c r="R11" s="15" t="s">
        <v>18</v>
      </c>
      <c r="S11" s="14">
        <v>1030655</v>
      </c>
      <c r="T11" s="12">
        <v>0.19</v>
      </c>
      <c r="U11" s="11">
        <f t="shared" ref="U11:U53" si="2">+S11*T11</f>
        <v>195824.45</v>
      </c>
      <c r="V11" s="13">
        <f t="shared" ref="V11:V53" si="3">+S11+U11</f>
        <v>1226479.45</v>
      </c>
      <c r="W11" s="13">
        <f>+V11*F11</f>
        <v>1226479.45</v>
      </c>
      <c r="X11" s="10" t="s">
        <v>18</v>
      </c>
      <c r="Y11" s="14">
        <v>1019329</v>
      </c>
      <c r="Z11" s="12">
        <v>0.19</v>
      </c>
      <c r="AA11" s="11">
        <f t="shared" ref="AA11:AA13" si="4">+Y11*Z11</f>
        <v>193672.51</v>
      </c>
      <c r="AB11" s="13">
        <f>+Y11+AA11</f>
        <v>1213001.51</v>
      </c>
      <c r="AC11" s="13">
        <f>+AB11*F11</f>
        <v>1213001.51</v>
      </c>
      <c r="AD11" s="10" t="s">
        <v>18</v>
      </c>
      <c r="AE11" s="14">
        <v>1100000</v>
      </c>
      <c r="AF11" s="12">
        <v>0.19</v>
      </c>
      <c r="AG11" s="11">
        <f t="shared" ref="AG11:AG13" si="5">+AE11*AF11</f>
        <v>209000</v>
      </c>
      <c r="AH11" s="13">
        <f t="shared" ref="AH11:AH13" si="6">+AE11+AG11</f>
        <v>1309000</v>
      </c>
      <c r="AI11" s="13">
        <f>+AH11*F11</f>
        <v>1309000</v>
      </c>
      <c r="AJ11" s="10" t="s">
        <v>18</v>
      </c>
    </row>
    <row r="12" spans="1:36" s="16" customFormat="1" ht="174.75" customHeight="1" thickBot="1" x14ac:dyDescent="0.4">
      <c r="A12" s="7"/>
      <c r="B12" s="4">
        <v>3</v>
      </c>
      <c r="C12" s="8" t="s">
        <v>22</v>
      </c>
      <c r="D12" s="8" t="s">
        <v>23</v>
      </c>
      <c r="E12" s="9" t="s">
        <v>24</v>
      </c>
      <c r="F12" s="10">
        <v>1</v>
      </c>
      <c r="G12" s="10" t="s">
        <v>17</v>
      </c>
      <c r="H12" s="46">
        <v>1132588</v>
      </c>
      <c r="I12" s="47">
        <v>0.19</v>
      </c>
      <c r="J12" s="48">
        <v>215192</v>
      </c>
      <c r="K12" s="49">
        <v>1347780</v>
      </c>
      <c r="L12" s="49">
        <v>1347780</v>
      </c>
      <c r="M12" s="14">
        <v>1005000</v>
      </c>
      <c r="N12" s="12">
        <v>0.19</v>
      </c>
      <c r="O12" s="11">
        <f t="shared" si="0"/>
        <v>190950</v>
      </c>
      <c r="P12" s="13">
        <f t="shared" si="1"/>
        <v>1195950</v>
      </c>
      <c r="Q12" s="13">
        <f>+P12*F12</f>
        <v>1195950</v>
      </c>
      <c r="R12" s="15" t="s">
        <v>18</v>
      </c>
      <c r="S12" s="14">
        <v>1030655</v>
      </c>
      <c r="T12" s="12">
        <v>0.19</v>
      </c>
      <c r="U12" s="11">
        <f t="shared" si="2"/>
        <v>195824.45</v>
      </c>
      <c r="V12" s="13">
        <f t="shared" si="3"/>
        <v>1226479.45</v>
      </c>
      <c r="W12" s="13">
        <f>+V12*F12</f>
        <v>1226479.45</v>
      </c>
      <c r="X12" s="10" t="s">
        <v>18</v>
      </c>
      <c r="Y12" s="14">
        <v>1019329</v>
      </c>
      <c r="Z12" s="12">
        <v>0.19</v>
      </c>
      <c r="AA12" s="11">
        <f t="shared" si="4"/>
        <v>193672.51</v>
      </c>
      <c r="AB12" s="13">
        <f t="shared" ref="AB12:AB13" si="7">+Y12+AA12</f>
        <v>1213001.51</v>
      </c>
      <c r="AC12" s="13">
        <f>+AB12*F12</f>
        <v>1213001.51</v>
      </c>
      <c r="AD12" s="10" t="s">
        <v>18</v>
      </c>
      <c r="AE12" s="14">
        <v>1100000</v>
      </c>
      <c r="AF12" s="12">
        <v>0.19</v>
      </c>
      <c r="AG12" s="11">
        <f t="shared" si="5"/>
        <v>209000</v>
      </c>
      <c r="AH12" s="13">
        <f t="shared" si="6"/>
        <v>1309000</v>
      </c>
      <c r="AI12" s="13">
        <f>+AH12*F12</f>
        <v>1309000</v>
      </c>
      <c r="AJ12" s="10" t="s">
        <v>18</v>
      </c>
    </row>
    <row r="13" spans="1:36" s="16" customFormat="1" ht="103.5" customHeight="1" thickBot="1" x14ac:dyDescent="0.4">
      <c r="A13" s="7"/>
      <c r="B13" s="4">
        <v>4</v>
      </c>
      <c r="C13" s="8" t="s">
        <v>25</v>
      </c>
      <c r="D13" s="8" t="s">
        <v>26</v>
      </c>
      <c r="E13" s="9"/>
      <c r="F13" s="10">
        <v>1</v>
      </c>
      <c r="G13" s="10" t="s">
        <v>17</v>
      </c>
      <c r="H13" s="46">
        <v>3997369</v>
      </c>
      <c r="I13" s="47">
        <v>0.19</v>
      </c>
      <c r="J13" s="48">
        <v>759500</v>
      </c>
      <c r="K13" s="49">
        <v>4756869</v>
      </c>
      <c r="L13" s="49">
        <v>4756869</v>
      </c>
      <c r="M13" s="14">
        <v>2000000</v>
      </c>
      <c r="N13" s="12">
        <v>0</v>
      </c>
      <c r="O13" s="11">
        <f t="shared" si="0"/>
        <v>0</v>
      </c>
      <c r="P13" s="13">
        <f t="shared" si="1"/>
        <v>2000000</v>
      </c>
      <c r="Q13" s="13">
        <f>+P13*F13</f>
        <v>2000000</v>
      </c>
      <c r="R13" s="15" t="s">
        <v>18</v>
      </c>
      <c r="S13" s="32">
        <v>3637606</v>
      </c>
      <c r="T13" s="12">
        <v>0.19</v>
      </c>
      <c r="U13" s="33">
        <f t="shared" si="2"/>
        <v>691145.14</v>
      </c>
      <c r="V13" s="34">
        <f t="shared" si="3"/>
        <v>4328751.1399999997</v>
      </c>
      <c r="W13" s="34">
        <f>+V13*F13</f>
        <v>4328751.1399999997</v>
      </c>
      <c r="X13" s="10" t="s">
        <v>18</v>
      </c>
      <c r="Y13" s="32">
        <v>3997369</v>
      </c>
      <c r="Z13" s="12">
        <v>0.19</v>
      </c>
      <c r="AA13" s="33">
        <f t="shared" si="4"/>
        <v>759500.11</v>
      </c>
      <c r="AB13" s="34">
        <f t="shared" si="7"/>
        <v>4756869.1100000003</v>
      </c>
      <c r="AC13" s="13">
        <f>+AB13*F13</f>
        <v>4756869.1100000003</v>
      </c>
      <c r="AD13" s="10" t="s">
        <v>18</v>
      </c>
      <c r="AE13" s="32">
        <v>3900000</v>
      </c>
      <c r="AF13" s="12">
        <v>0.19</v>
      </c>
      <c r="AG13" s="33">
        <f t="shared" si="5"/>
        <v>741000</v>
      </c>
      <c r="AH13" s="34">
        <f t="shared" si="6"/>
        <v>4641000</v>
      </c>
      <c r="AI13" s="13">
        <f>+AH13*F13</f>
        <v>4641000</v>
      </c>
      <c r="AJ13" s="10" t="s">
        <v>18</v>
      </c>
    </row>
    <row r="14" spans="1:36" s="16" customFormat="1" ht="15.65" customHeight="1" thickBot="1" x14ac:dyDescent="0.4">
      <c r="A14" s="7"/>
      <c r="B14" s="4">
        <v>5</v>
      </c>
      <c r="C14" s="70" t="s">
        <v>27</v>
      </c>
      <c r="D14" s="70"/>
      <c r="E14" s="70"/>
      <c r="F14" s="18"/>
      <c r="G14" s="18"/>
      <c r="H14" s="50"/>
      <c r="I14" s="51"/>
      <c r="J14" s="52"/>
      <c r="K14" s="51"/>
      <c r="L14" s="51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39"/>
      <c r="Y14" s="18"/>
      <c r="Z14" s="18"/>
      <c r="AA14" s="18"/>
      <c r="AB14" s="18"/>
      <c r="AC14" s="18"/>
      <c r="AD14" s="39"/>
      <c r="AE14" s="18"/>
      <c r="AF14" s="18"/>
      <c r="AG14" s="18"/>
      <c r="AH14" s="18"/>
      <c r="AI14" s="18"/>
      <c r="AJ14" s="39"/>
    </row>
    <row r="15" spans="1:36" s="16" customFormat="1" ht="88.5" customHeight="1" thickBot="1" x14ac:dyDescent="0.4">
      <c r="A15" s="7"/>
      <c r="B15" s="4">
        <v>6</v>
      </c>
      <c r="C15" s="8" t="s">
        <v>28</v>
      </c>
      <c r="D15" s="8" t="s">
        <v>29</v>
      </c>
      <c r="E15" s="9" t="s">
        <v>30</v>
      </c>
      <c r="F15" s="10">
        <v>1</v>
      </c>
      <c r="G15" s="10" t="s">
        <v>17</v>
      </c>
      <c r="H15" s="46">
        <v>1132588</v>
      </c>
      <c r="I15" s="47">
        <v>0.19</v>
      </c>
      <c r="J15" s="48">
        <v>215192</v>
      </c>
      <c r="K15" s="49">
        <v>1347780</v>
      </c>
      <c r="L15" s="49">
        <v>1347780</v>
      </c>
      <c r="M15" s="14">
        <v>1005000</v>
      </c>
      <c r="N15" s="12">
        <v>0.19</v>
      </c>
      <c r="O15" s="11">
        <f t="shared" si="0"/>
        <v>190950</v>
      </c>
      <c r="P15" s="13">
        <f t="shared" si="1"/>
        <v>1195950</v>
      </c>
      <c r="Q15" s="13">
        <f>+P15*F15</f>
        <v>1195950</v>
      </c>
      <c r="R15" s="15" t="s">
        <v>18</v>
      </c>
      <c r="S15" s="14">
        <v>1030655</v>
      </c>
      <c r="T15" s="12">
        <v>0.19</v>
      </c>
      <c r="U15" s="11">
        <f t="shared" si="2"/>
        <v>195824.45</v>
      </c>
      <c r="V15" s="13">
        <f t="shared" si="3"/>
        <v>1226479.45</v>
      </c>
      <c r="W15" s="13">
        <f>+V15*F15</f>
        <v>1226479.45</v>
      </c>
      <c r="X15" s="10" t="s">
        <v>18</v>
      </c>
      <c r="Y15" s="14">
        <v>1019329</v>
      </c>
      <c r="Z15" s="12">
        <v>0.19</v>
      </c>
      <c r="AA15" s="11">
        <f t="shared" ref="AA15:AA18" si="8">+Y15*Z15</f>
        <v>193672.51</v>
      </c>
      <c r="AB15" s="13">
        <f t="shared" ref="AB15:AB18" si="9">+Y15+AA15</f>
        <v>1213001.51</v>
      </c>
      <c r="AC15" s="13">
        <f>+AB15*F15</f>
        <v>1213001.51</v>
      </c>
      <c r="AD15" s="10" t="s">
        <v>18</v>
      </c>
      <c r="AE15" s="14">
        <v>1100000</v>
      </c>
      <c r="AF15" s="12">
        <v>0.19</v>
      </c>
      <c r="AG15" s="11">
        <f t="shared" ref="AG15:AG18" si="10">+AE15*AF15</f>
        <v>209000</v>
      </c>
      <c r="AH15" s="13">
        <f t="shared" ref="AH15:AH18" si="11">+AE15+AG15</f>
        <v>1309000</v>
      </c>
      <c r="AI15" s="13">
        <f>+AH15*F15</f>
        <v>1309000</v>
      </c>
      <c r="AJ15" s="10" t="s">
        <v>18</v>
      </c>
    </row>
    <row r="16" spans="1:36" s="16" customFormat="1" ht="72" customHeight="1" thickBot="1" x14ac:dyDescent="0.4">
      <c r="A16" s="7"/>
      <c r="B16" s="4">
        <v>7</v>
      </c>
      <c r="C16" s="8" t="s">
        <v>31</v>
      </c>
      <c r="D16" s="8" t="s">
        <v>32</v>
      </c>
      <c r="E16" s="9" t="s">
        <v>33</v>
      </c>
      <c r="F16" s="10">
        <v>1</v>
      </c>
      <c r="G16" s="10" t="s">
        <v>17</v>
      </c>
      <c r="H16" s="46">
        <v>1132588</v>
      </c>
      <c r="I16" s="47">
        <v>0.19</v>
      </c>
      <c r="J16" s="48">
        <v>215192</v>
      </c>
      <c r="K16" s="49">
        <v>1347780</v>
      </c>
      <c r="L16" s="49">
        <v>1347780</v>
      </c>
      <c r="M16" s="14">
        <v>1005000</v>
      </c>
      <c r="N16" s="12">
        <v>0.19</v>
      </c>
      <c r="O16" s="11">
        <f t="shared" si="0"/>
        <v>190950</v>
      </c>
      <c r="P16" s="13">
        <f t="shared" si="1"/>
        <v>1195950</v>
      </c>
      <c r="Q16" s="13">
        <f>+P16*F16</f>
        <v>1195950</v>
      </c>
      <c r="R16" s="15" t="s">
        <v>18</v>
      </c>
      <c r="S16" s="14">
        <v>1030655</v>
      </c>
      <c r="T16" s="12">
        <v>0.19</v>
      </c>
      <c r="U16" s="11">
        <f t="shared" si="2"/>
        <v>195824.45</v>
      </c>
      <c r="V16" s="13">
        <f t="shared" si="3"/>
        <v>1226479.45</v>
      </c>
      <c r="W16" s="13">
        <f>+V16*F16</f>
        <v>1226479.45</v>
      </c>
      <c r="X16" s="10" t="s">
        <v>18</v>
      </c>
      <c r="Y16" s="14">
        <v>1019329</v>
      </c>
      <c r="Z16" s="12">
        <v>0.19</v>
      </c>
      <c r="AA16" s="11">
        <f t="shared" si="8"/>
        <v>193672.51</v>
      </c>
      <c r="AB16" s="13">
        <f t="shared" si="9"/>
        <v>1213001.51</v>
      </c>
      <c r="AC16" s="13">
        <f>+AB16*F16</f>
        <v>1213001.51</v>
      </c>
      <c r="AD16" s="10" t="s">
        <v>18</v>
      </c>
      <c r="AE16" s="14">
        <v>1100000</v>
      </c>
      <c r="AF16" s="12">
        <v>0.19</v>
      </c>
      <c r="AG16" s="11">
        <f t="shared" si="10"/>
        <v>209000</v>
      </c>
      <c r="AH16" s="13">
        <f t="shared" si="11"/>
        <v>1309000</v>
      </c>
      <c r="AI16" s="13">
        <f>+AH16*F16</f>
        <v>1309000</v>
      </c>
      <c r="AJ16" s="10" t="s">
        <v>18</v>
      </c>
    </row>
    <row r="17" spans="1:36" s="16" customFormat="1" ht="19" thickBot="1" x14ac:dyDescent="0.4">
      <c r="A17" s="7"/>
      <c r="B17" s="4">
        <v>8</v>
      </c>
      <c r="C17" s="8" t="s">
        <v>34</v>
      </c>
      <c r="D17" s="8" t="s">
        <v>35</v>
      </c>
      <c r="E17" s="9" t="s">
        <v>36</v>
      </c>
      <c r="F17" s="10">
        <v>1</v>
      </c>
      <c r="G17" s="10" t="s">
        <v>17</v>
      </c>
      <c r="H17" s="46">
        <v>1132588</v>
      </c>
      <c r="I17" s="47">
        <v>0.19</v>
      </c>
      <c r="J17" s="48">
        <v>215192</v>
      </c>
      <c r="K17" s="49">
        <v>1347780</v>
      </c>
      <c r="L17" s="49">
        <v>1347780</v>
      </c>
      <c r="M17" s="14">
        <v>1005000</v>
      </c>
      <c r="N17" s="12">
        <v>0.19</v>
      </c>
      <c r="O17" s="11">
        <f t="shared" si="0"/>
        <v>190950</v>
      </c>
      <c r="P17" s="13">
        <f t="shared" si="1"/>
        <v>1195950</v>
      </c>
      <c r="Q17" s="13">
        <f>+P17*F17</f>
        <v>1195950</v>
      </c>
      <c r="R17" s="15" t="s">
        <v>18</v>
      </c>
      <c r="S17" s="14">
        <v>1030655</v>
      </c>
      <c r="T17" s="12">
        <v>0.19</v>
      </c>
      <c r="U17" s="11">
        <f t="shared" si="2"/>
        <v>195824.45</v>
      </c>
      <c r="V17" s="13">
        <f t="shared" si="3"/>
        <v>1226479.45</v>
      </c>
      <c r="W17" s="13">
        <f>+V17*F17</f>
        <v>1226479.45</v>
      </c>
      <c r="X17" s="10" t="s">
        <v>18</v>
      </c>
      <c r="Y17" s="14">
        <v>1019329</v>
      </c>
      <c r="Z17" s="12">
        <v>0.19</v>
      </c>
      <c r="AA17" s="11">
        <f t="shared" si="8"/>
        <v>193672.51</v>
      </c>
      <c r="AB17" s="13">
        <f t="shared" si="9"/>
        <v>1213001.51</v>
      </c>
      <c r="AC17" s="13">
        <f>+AB17*F17</f>
        <v>1213001.51</v>
      </c>
      <c r="AD17" s="10" t="s">
        <v>18</v>
      </c>
      <c r="AE17" s="14">
        <v>1100000</v>
      </c>
      <c r="AF17" s="12">
        <v>0.19</v>
      </c>
      <c r="AG17" s="11">
        <f t="shared" si="10"/>
        <v>209000</v>
      </c>
      <c r="AH17" s="13">
        <f t="shared" si="11"/>
        <v>1309000</v>
      </c>
      <c r="AI17" s="13">
        <f>+AH17*F17</f>
        <v>1309000</v>
      </c>
      <c r="AJ17" s="10" t="s">
        <v>18</v>
      </c>
    </row>
    <row r="18" spans="1:36" s="16" customFormat="1" ht="117" customHeight="1" thickBot="1" x14ac:dyDescent="0.4">
      <c r="A18" s="7"/>
      <c r="B18" s="4">
        <v>9</v>
      </c>
      <c r="C18" s="8" t="s">
        <v>37</v>
      </c>
      <c r="D18" s="8" t="s">
        <v>38</v>
      </c>
      <c r="E18" s="9" t="s">
        <v>39</v>
      </c>
      <c r="F18" s="10">
        <v>1</v>
      </c>
      <c r="G18" s="10" t="s">
        <v>17</v>
      </c>
      <c r="H18" s="46">
        <v>1132588</v>
      </c>
      <c r="I18" s="47">
        <v>0.19</v>
      </c>
      <c r="J18" s="48">
        <v>215192</v>
      </c>
      <c r="K18" s="49">
        <v>1347780</v>
      </c>
      <c r="L18" s="49">
        <v>1347780</v>
      </c>
      <c r="M18" s="14">
        <v>1005000</v>
      </c>
      <c r="N18" s="12">
        <v>0.19</v>
      </c>
      <c r="O18" s="11">
        <f t="shared" si="0"/>
        <v>190950</v>
      </c>
      <c r="P18" s="13">
        <f t="shared" si="1"/>
        <v>1195950</v>
      </c>
      <c r="Q18" s="13">
        <f>+P18*F18</f>
        <v>1195950</v>
      </c>
      <c r="R18" s="15" t="s">
        <v>18</v>
      </c>
      <c r="S18" s="14">
        <v>1030655</v>
      </c>
      <c r="T18" s="12">
        <v>0.19</v>
      </c>
      <c r="U18" s="11">
        <f t="shared" si="2"/>
        <v>195824.45</v>
      </c>
      <c r="V18" s="13">
        <f t="shared" si="3"/>
        <v>1226479.45</v>
      </c>
      <c r="W18" s="13">
        <f>+V18*F18</f>
        <v>1226479.45</v>
      </c>
      <c r="X18" s="10" t="s">
        <v>18</v>
      </c>
      <c r="Y18" s="14">
        <v>1019329</v>
      </c>
      <c r="Z18" s="12">
        <v>0.19</v>
      </c>
      <c r="AA18" s="11">
        <f t="shared" si="8"/>
        <v>193672.51</v>
      </c>
      <c r="AB18" s="13">
        <f t="shared" si="9"/>
        <v>1213001.51</v>
      </c>
      <c r="AC18" s="13">
        <f>+AB18*F18</f>
        <v>1213001.51</v>
      </c>
      <c r="AD18" s="10" t="s">
        <v>18</v>
      </c>
      <c r="AE18" s="14">
        <v>1100000</v>
      </c>
      <c r="AF18" s="12">
        <v>0.19</v>
      </c>
      <c r="AG18" s="11">
        <f t="shared" si="10"/>
        <v>209000</v>
      </c>
      <c r="AH18" s="13">
        <f t="shared" si="11"/>
        <v>1309000</v>
      </c>
      <c r="AI18" s="13">
        <f>+AH18*F18</f>
        <v>1309000</v>
      </c>
      <c r="AJ18" s="10" t="s">
        <v>18</v>
      </c>
    </row>
    <row r="19" spans="1:36" s="16" customFormat="1" ht="19" thickBot="1" x14ac:dyDescent="0.4">
      <c r="A19" s="7"/>
      <c r="B19" s="4">
        <v>10</v>
      </c>
      <c r="C19" s="70" t="s">
        <v>40</v>
      </c>
      <c r="D19" s="70"/>
      <c r="E19" s="70"/>
      <c r="F19" s="18"/>
      <c r="G19" s="18"/>
      <c r="H19" s="50"/>
      <c r="I19" s="51"/>
      <c r="J19" s="52"/>
      <c r="K19" s="51"/>
      <c r="L19" s="51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39"/>
      <c r="Y19" s="18"/>
      <c r="Z19" s="18"/>
      <c r="AA19" s="18"/>
      <c r="AB19" s="18"/>
      <c r="AC19" s="18"/>
      <c r="AD19" s="39"/>
      <c r="AE19" s="18"/>
      <c r="AF19" s="18"/>
      <c r="AG19" s="18"/>
      <c r="AH19" s="18"/>
      <c r="AI19" s="18"/>
      <c r="AJ19" s="39"/>
    </row>
    <row r="20" spans="1:36" s="16" customFormat="1" ht="59.25" customHeight="1" thickBot="1" x14ac:dyDescent="0.4">
      <c r="A20" s="7"/>
      <c r="B20" s="4">
        <v>11</v>
      </c>
      <c r="C20" s="8" t="s">
        <v>41</v>
      </c>
      <c r="D20" s="20" t="s">
        <v>42</v>
      </c>
      <c r="E20" s="20" t="s">
        <v>43</v>
      </c>
      <c r="F20" s="10">
        <v>1</v>
      </c>
      <c r="G20" s="10" t="s">
        <v>17</v>
      </c>
      <c r="H20" s="46">
        <v>1132588</v>
      </c>
      <c r="I20" s="47">
        <v>0.19</v>
      </c>
      <c r="J20" s="48">
        <v>215192</v>
      </c>
      <c r="K20" s="49">
        <v>1347780</v>
      </c>
      <c r="L20" s="49">
        <v>1347780</v>
      </c>
      <c r="M20" s="14">
        <v>1005000</v>
      </c>
      <c r="N20" s="12">
        <v>0.19</v>
      </c>
      <c r="O20" s="11">
        <f t="shared" si="0"/>
        <v>190950</v>
      </c>
      <c r="P20" s="13">
        <f t="shared" si="1"/>
        <v>1195950</v>
      </c>
      <c r="Q20" s="13">
        <f t="shared" ref="Q20:Q27" si="12">+P20*F20</f>
        <v>1195950</v>
      </c>
      <c r="R20" s="15" t="s">
        <v>18</v>
      </c>
      <c r="S20" s="14">
        <v>1030655</v>
      </c>
      <c r="T20" s="12">
        <v>0.19</v>
      </c>
      <c r="U20" s="11">
        <f t="shared" si="2"/>
        <v>195824.45</v>
      </c>
      <c r="V20" s="13">
        <f t="shared" si="3"/>
        <v>1226479.45</v>
      </c>
      <c r="W20" s="13">
        <f t="shared" ref="W20:W27" si="13">+V20*F20</f>
        <v>1226479.45</v>
      </c>
      <c r="X20" s="10" t="s">
        <v>18</v>
      </c>
      <c r="Y20" s="14">
        <v>1019329</v>
      </c>
      <c r="Z20" s="12">
        <v>0.19</v>
      </c>
      <c r="AA20" s="11">
        <f t="shared" ref="AA20:AA27" si="14">+Y20*Z20</f>
        <v>193672.51</v>
      </c>
      <c r="AB20" s="13">
        <f t="shared" ref="AB20:AB27" si="15">+Y20+AA20</f>
        <v>1213001.51</v>
      </c>
      <c r="AC20" s="13">
        <f t="shared" ref="AC20:AC27" si="16">+AB20*F20</f>
        <v>1213001.51</v>
      </c>
      <c r="AD20" s="10" t="s">
        <v>18</v>
      </c>
      <c r="AE20" s="14">
        <v>1100000</v>
      </c>
      <c r="AF20" s="12">
        <v>0.19</v>
      </c>
      <c r="AG20" s="11">
        <f t="shared" ref="AG20:AG27" si="17">+AE20*AF20</f>
        <v>209000</v>
      </c>
      <c r="AH20" s="13">
        <f t="shared" ref="AH20:AH27" si="18">+AE20+AG20</f>
        <v>1309000</v>
      </c>
      <c r="AI20" s="13">
        <f t="shared" ref="AI20:AI27" si="19">+AH20*F20</f>
        <v>1309000</v>
      </c>
      <c r="AJ20" s="10" t="s">
        <v>18</v>
      </c>
    </row>
    <row r="21" spans="1:36" s="16" customFormat="1" ht="93.75" customHeight="1" thickBot="1" x14ac:dyDescent="0.4">
      <c r="A21" s="7"/>
      <c r="B21" s="4">
        <v>12</v>
      </c>
      <c r="C21" s="8" t="s">
        <v>44</v>
      </c>
      <c r="D21" s="20" t="s">
        <v>45</v>
      </c>
      <c r="E21" s="20" t="s">
        <v>43</v>
      </c>
      <c r="F21" s="10">
        <v>1</v>
      </c>
      <c r="G21" s="10" t="s">
        <v>17</v>
      </c>
      <c r="H21" s="46">
        <v>1132588</v>
      </c>
      <c r="I21" s="47">
        <v>0.19</v>
      </c>
      <c r="J21" s="48">
        <v>215192</v>
      </c>
      <c r="K21" s="49">
        <v>1347780</v>
      </c>
      <c r="L21" s="49">
        <v>1347780</v>
      </c>
      <c r="M21" s="14">
        <v>1005000</v>
      </c>
      <c r="N21" s="12">
        <v>0.19</v>
      </c>
      <c r="O21" s="11">
        <f t="shared" si="0"/>
        <v>190950</v>
      </c>
      <c r="P21" s="13">
        <f t="shared" si="1"/>
        <v>1195950</v>
      </c>
      <c r="Q21" s="13">
        <f t="shared" si="12"/>
        <v>1195950</v>
      </c>
      <c r="R21" s="15" t="s">
        <v>18</v>
      </c>
      <c r="S21" s="14">
        <v>1030655</v>
      </c>
      <c r="T21" s="12">
        <v>0.19</v>
      </c>
      <c r="U21" s="11">
        <f t="shared" si="2"/>
        <v>195824.45</v>
      </c>
      <c r="V21" s="13">
        <f t="shared" si="3"/>
        <v>1226479.45</v>
      </c>
      <c r="W21" s="13">
        <f t="shared" si="13"/>
        <v>1226479.45</v>
      </c>
      <c r="X21" s="10" t="s">
        <v>18</v>
      </c>
      <c r="Y21" s="14">
        <v>1019329</v>
      </c>
      <c r="Z21" s="12">
        <v>0.19</v>
      </c>
      <c r="AA21" s="11">
        <f t="shared" si="14"/>
        <v>193672.51</v>
      </c>
      <c r="AB21" s="13">
        <f t="shared" si="15"/>
        <v>1213001.51</v>
      </c>
      <c r="AC21" s="13">
        <f t="shared" si="16"/>
        <v>1213001.51</v>
      </c>
      <c r="AD21" s="10" t="s">
        <v>18</v>
      </c>
      <c r="AE21" s="14">
        <v>1100000</v>
      </c>
      <c r="AF21" s="12">
        <v>0.19</v>
      </c>
      <c r="AG21" s="11">
        <f t="shared" si="17"/>
        <v>209000</v>
      </c>
      <c r="AH21" s="13">
        <f t="shared" si="18"/>
        <v>1309000</v>
      </c>
      <c r="AI21" s="13">
        <f t="shared" si="19"/>
        <v>1309000</v>
      </c>
      <c r="AJ21" s="10" t="s">
        <v>18</v>
      </c>
    </row>
    <row r="22" spans="1:36" s="16" customFormat="1" ht="115.5" thickBot="1" x14ac:dyDescent="0.4">
      <c r="A22" s="7"/>
      <c r="B22" s="4">
        <v>13</v>
      </c>
      <c r="C22" s="8" t="s">
        <v>46</v>
      </c>
      <c r="D22" s="20" t="s">
        <v>47</v>
      </c>
      <c r="E22" s="20" t="s">
        <v>43</v>
      </c>
      <c r="F22" s="10">
        <v>1</v>
      </c>
      <c r="G22" s="10" t="s">
        <v>17</v>
      </c>
      <c r="H22" s="46">
        <v>1132588</v>
      </c>
      <c r="I22" s="47">
        <v>0.19</v>
      </c>
      <c r="J22" s="48">
        <v>215192</v>
      </c>
      <c r="K22" s="49">
        <v>1347780</v>
      </c>
      <c r="L22" s="49">
        <v>1347780</v>
      </c>
      <c r="M22" s="14">
        <v>1005000</v>
      </c>
      <c r="N22" s="12">
        <v>0.19</v>
      </c>
      <c r="O22" s="11">
        <f t="shared" si="0"/>
        <v>190950</v>
      </c>
      <c r="P22" s="13">
        <f t="shared" si="1"/>
        <v>1195950</v>
      </c>
      <c r="Q22" s="13">
        <f t="shared" si="12"/>
        <v>1195950</v>
      </c>
      <c r="R22" s="15" t="s">
        <v>18</v>
      </c>
      <c r="S22" s="14">
        <v>1030655</v>
      </c>
      <c r="T22" s="12">
        <v>0.19</v>
      </c>
      <c r="U22" s="11">
        <f t="shared" si="2"/>
        <v>195824.45</v>
      </c>
      <c r="V22" s="13">
        <f t="shared" si="3"/>
        <v>1226479.45</v>
      </c>
      <c r="W22" s="13">
        <f t="shared" si="13"/>
        <v>1226479.45</v>
      </c>
      <c r="X22" s="10" t="s">
        <v>18</v>
      </c>
      <c r="Y22" s="14">
        <v>1019329</v>
      </c>
      <c r="Z22" s="12">
        <v>0.19</v>
      </c>
      <c r="AA22" s="11">
        <f t="shared" si="14"/>
        <v>193672.51</v>
      </c>
      <c r="AB22" s="13">
        <f t="shared" si="15"/>
        <v>1213001.51</v>
      </c>
      <c r="AC22" s="13">
        <f t="shared" si="16"/>
        <v>1213001.51</v>
      </c>
      <c r="AD22" s="10" t="s">
        <v>18</v>
      </c>
      <c r="AE22" s="14">
        <v>1100000</v>
      </c>
      <c r="AF22" s="12">
        <v>0.19</v>
      </c>
      <c r="AG22" s="11">
        <f t="shared" si="17"/>
        <v>209000</v>
      </c>
      <c r="AH22" s="13">
        <f t="shared" si="18"/>
        <v>1309000</v>
      </c>
      <c r="AI22" s="13">
        <f t="shared" si="19"/>
        <v>1309000</v>
      </c>
      <c r="AJ22" s="10" t="s">
        <v>18</v>
      </c>
    </row>
    <row r="23" spans="1:36" s="16" customFormat="1" ht="92.5" thickBot="1" x14ac:dyDescent="0.4">
      <c r="A23" s="7"/>
      <c r="B23" s="4">
        <v>14</v>
      </c>
      <c r="C23" s="8" t="s">
        <v>48</v>
      </c>
      <c r="D23" s="20" t="s">
        <v>49</v>
      </c>
      <c r="E23" s="20" t="s">
        <v>50</v>
      </c>
      <c r="F23" s="10">
        <v>1</v>
      </c>
      <c r="G23" s="10" t="s">
        <v>17</v>
      </c>
      <c r="H23" s="46">
        <v>1132588</v>
      </c>
      <c r="I23" s="47">
        <v>0.19</v>
      </c>
      <c r="J23" s="48">
        <v>215192</v>
      </c>
      <c r="K23" s="49">
        <v>1347780</v>
      </c>
      <c r="L23" s="49">
        <v>1347780</v>
      </c>
      <c r="M23" s="14">
        <v>1005000</v>
      </c>
      <c r="N23" s="12">
        <v>0.19</v>
      </c>
      <c r="O23" s="11">
        <f t="shared" si="0"/>
        <v>190950</v>
      </c>
      <c r="P23" s="13">
        <f t="shared" si="1"/>
        <v>1195950</v>
      </c>
      <c r="Q23" s="13">
        <f t="shared" si="12"/>
        <v>1195950</v>
      </c>
      <c r="R23" s="15" t="s">
        <v>18</v>
      </c>
      <c r="S23" s="14">
        <v>1030655</v>
      </c>
      <c r="T23" s="12">
        <v>0.19</v>
      </c>
      <c r="U23" s="11">
        <f t="shared" si="2"/>
        <v>195824.45</v>
      </c>
      <c r="V23" s="13">
        <f t="shared" si="3"/>
        <v>1226479.45</v>
      </c>
      <c r="W23" s="13">
        <f t="shared" si="13"/>
        <v>1226479.45</v>
      </c>
      <c r="X23" s="10" t="s">
        <v>18</v>
      </c>
      <c r="Y23" s="14">
        <v>1019329</v>
      </c>
      <c r="Z23" s="12">
        <v>0.19</v>
      </c>
      <c r="AA23" s="11">
        <f t="shared" si="14"/>
        <v>193672.51</v>
      </c>
      <c r="AB23" s="13">
        <f t="shared" si="15"/>
        <v>1213001.51</v>
      </c>
      <c r="AC23" s="13">
        <f t="shared" si="16"/>
        <v>1213001.51</v>
      </c>
      <c r="AD23" s="10" t="s">
        <v>18</v>
      </c>
      <c r="AE23" s="14">
        <v>1100000</v>
      </c>
      <c r="AF23" s="12">
        <v>0.19</v>
      </c>
      <c r="AG23" s="11">
        <f t="shared" si="17"/>
        <v>209000</v>
      </c>
      <c r="AH23" s="13">
        <f t="shared" si="18"/>
        <v>1309000</v>
      </c>
      <c r="AI23" s="13">
        <f t="shared" si="19"/>
        <v>1309000</v>
      </c>
      <c r="AJ23" s="10" t="s">
        <v>18</v>
      </c>
    </row>
    <row r="24" spans="1:36" s="16" customFormat="1" ht="150" customHeight="1" thickBot="1" x14ac:dyDescent="0.4">
      <c r="A24" s="7"/>
      <c r="B24" s="4">
        <v>15</v>
      </c>
      <c r="C24" s="8" t="s">
        <v>25</v>
      </c>
      <c r="D24" s="20" t="s">
        <v>51</v>
      </c>
      <c r="E24" s="8"/>
      <c r="F24" s="10">
        <v>1</v>
      </c>
      <c r="G24" s="10" t="s">
        <v>17</v>
      </c>
      <c r="H24" s="46">
        <v>3015283</v>
      </c>
      <c r="I24" s="47">
        <v>0.19</v>
      </c>
      <c r="J24" s="48">
        <f>+I24*H24</f>
        <v>572903.77</v>
      </c>
      <c r="K24" s="49">
        <f>+H24+J24</f>
        <v>3588186.77</v>
      </c>
      <c r="L24" s="49">
        <f>+K24*F24</f>
        <v>3588186.77</v>
      </c>
      <c r="M24" s="14">
        <v>1100000</v>
      </c>
      <c r="N24" s="12">
        <v>0</v>
      </c>
      <c r="O24" s="11">
        <f t="shared" si="0"/>
        <v>0</v>
      </c>
      <c r="P24" s="13">
        <f t="shared" si="1"/>
        <v>1100000</v>
      </c>
      <c r="Q24" s="13">
        <f t="shared" si="12"/>
        <v>1100000</v>
      </c>
      <c r="R24" s="15" t="s">
        <v>18</v>
      </c>
      <c r="S24" s="32">
        <v>2743907</v>
      </c>
      <c r="T24" s="12">
        <v>0.19</v>
      </c>
      <c r="U24" s="33">
        <f t="shared" si="2"/>
        <v>521342.33</v>
      </c>
      <c r="V24" s="34">
        <f t="shared" si="3"/>
        <v>3265249.33</v>
      </c>
      <c r="W24" s="34">
        <f t="shared" si="13"/>
        <v>3265249.33</v>
      </c>
      <c r="X24" s="10" t="s">
        <v>18</v>
      </c>
      <c r="Y24" s="32">
        <v>3015283</v>
      </c>
      <c r="Z24" s="12">
        <v>0.19</v>
      </c>
      <c r="AA24" s="11">
        <f t="shared" si="14"/>
        <v>572903.77</v>
      </c>
      <c r="AB24" s="13">
        <f t="shared" si="15"/>
        <v>3588186.77</v>
      </c>
      <c r="AC24" s="13">
        <f t="shared" si="16"/>
        <v>3588186.77</v>
      </c>
      <c r="AD24" s="10" t="s">
        <v>18</v>
      </c>
      <c r="AE24" s="32">
        <v>3000000</v>
      </c>
      <c r="AF24" s="12">
        <v>0.19</v>
      </c>
      <c r="AG24" s="11">
        <f t="shared" si="17"/>
        <v>570000</v>
      </c>
      <c r="AH24" s="13">
        <f t="shared" si="18"/>
        <v>3570000</v>
      </c>
      <c r="AI24" s="13">
        <f t="shared" si="19"/>
        <v>3570000</v>
      </c>
      <c r="AJ24" s="10" t="s">
        <v>18</v>
      </c>
    </row>
    <row r="25" spans="1:36" s="16" customFormat="1" ht="58" thickBot="1" x14ac:dyDescent="0.4">
      <c r="A25" s="7"/>
      <c r="B25" s="4">
        <v>16</v>
      </c>
      <c r="C25" s="8" t="s">
        <v>52</v>
      </c>
      <c r="D25" s="20" t="s">
        <v>53</v>
      </c>
      <c r="E25" s="20" t="s">
        <v>54</v>
      </c>
      <c r="F25" s="10">
        <v>1</v>
      </c>
      <c r="G25" s="10" t="s">
        <v>17</v>
      </c>
      <c r="H25" s="46">
        <v>1132588</v>
      </c>
      <c r="I25" s="47">
        <v>0.19</v>
      </c>
      <c r="J25" s="48">
        <v>215192</v>
      </c>
      <c r="K25" s="49">
        <v>1347780</v>
      </c>
      <c r="L25" s="49">
        <v>1347780</v>
      </c>
      <c r="M25" s="14">
        <v>1005000</v>
      </c>
      <c r="N25" s="12">
        <v>0.19</v>
      </c>
      <c r="O25" s="11">
        <f t="shared" si="0"/>
        <v>190950</v>
      </c>
      <c r="P25" s="13">
        <f t="shared" si="1"/>
        <v>1195950</v>
      </c>
      <c r="Q25" s="13">
        <f t="shared" si="12"/>
        <v>1195950</v>
      </c>
      <c r="R25" s="15" t="s">
        <v>18</v>
      </c>
      <c r="S25" s="14">
        <v>1030655</v>
      </c>
      <c r="T25" s="12">
        <v>0.19</v>
      </c>
      <c r="U25" s="11">
        <f t="shared" si="2"/>
        <v>195824.45</v>
      </c>
      <c r="V25" s="13">
        <f t="shared" si="3"/>
        <v>1226479.45</v>
      </c>
      <c r="W25" s="13">
        <f t="shared" si="13"/>
        <v>1226479.45</v>
      </c>
      <c r="X25" s="10" t="s">
        <v>18</v>
      </c>
      <c r="Y25" s="14">
        <v>1019329</v>
      </c>
      <c r="Z25" s="12">
        <v>0.19</v>
      </c>
      <c r="AA25" s="11">
        <f t="shared" si="14"/>
        <v>193672.51</v>
      </c>
      <c r="AB25" s="13">
        <f t="shared" si="15"/>
        <v>1213001.51</v>
      </c>
      <c r="AC25" s="13">
        <f t="shared" si="16"/>
        <v>1213001.51</v>
      </c>
      <c r="AD25" s="10" t="s">
        <v>18</v>
      </c>
      <c r="AE25" s="14">
        <v>1100000</v>
      </c>
      <c r="AF25" s="12">
        <v>0.19</v>
      </c>
      <c r="AG25" s="11">
        <f t="shared" si="17"/>
        <v>209000</v>
      </c>
      <c r="AH25" s="13">
        <f t="shared" si="18"/>
        <v>1309000</v>
      </c>
      <c r="AI25" s="13">
        <f t="shared" si="19"/>
        <v>1309000</v>
      </c>
      <c r="AJ25" s="10" t="s">
        <v>18</v>
      </c>
    </row>
    <row r="26" spans="1:36" s="16" customFormat="1" ht="35" thickBot="1" x14ac:dyDescent="0.4">
      <c r="A26" s="7"/>
      <c r="B26" s="4">
        <v>17</v>
      </c>
      <c r="C26" s="8" t="s">
        <v>55</v>
      </c>
      <c r="D26" s="20" t="s">
        <v>56</v>
      </c>
      <c r="E26" s="20" t="s">
        <v>57</v>
      </c>
      <c r="F26" s="10">
        <v>1</v>
      </c>
      <c r="G26" s="10" t="s">
        <v>17</v>
      </c>
      <c r="H26" s="46">
        <v>1132588</v>
      </c>
      <c r="I26" s="47">
        <v>0.19</v>
      </c>
      <c r="J26" s="48">
        <v>215192</v>
      </c>
      <c r="K26" s="49">
        <v>1347780</v>
      </c>
      <c r="L26" s="49">
        <v>1347780</v>
      </c>
      <c r="M26" s="14">
        <v>1005000</v>
      </c>
      <c r="N26" s="12">
        <v>0.19</v>
      </c>
      <c r="O26" s="11">
        <f t="shared" si="0"/>
        <v>190950</v>
      </c>
      <c r="P26" s="13">
        <f t="shared" si="1"/>
        <v>1195950</v>
      </c>
      <c r="Q26" s="13">
        <f t="shared" si="12"/>
        <v>1195950</v>
      </c>
      <c r="R26" s="15" t="s">
        <v>18</v>
      </c>
      <c r="S26" s="14">
        <v>1030655</v>
      </c>
      <c r="T26" s="12">
        <v>0.19</v>
      </c>
      <c r="U26" s="11">
        <f t="shared" si="2"/>
        <v>195824.45</v>
      </c>
      <c r="V26" s="13">
        <f t="shared" si="3"/>
        <v>1226479.45</v>
      </c>
      <c r="W26" s="13">
        <f t="shared" si="13"/>
        <v>1226479.45</v>
      </c>
      <c r="X26" s="10" t="s">
        <v>18</v>
      </c>
      <c r="Y26" s="14">
        <v>1019329</v>
      </c>
      <c r="Z26" s="12">
        <v>0.19</v>
      </c>
      <c r="AA26" s="11">
        <f t="shared" si="14"/>
        <v>193672.51</v>
      </c>
      <c r="AB26" s="13">
        <f t="shared" si="15"/>
        <v>1213001.51</v>
      </c>
      <c r="AC26" s="13">
        <f t="shared" si="16"/>
        <v>1213001.51</v>
      </c>
      <c r="AD26" s="10" t="s">
        <v>18</v>
      </c>
      <c r="AE26" s="14">
        <v>1100000</v>
      </c>
      <c r="AF26" s="12">
        <v>0.19</v>
      </c>
      <c r="AG26" s="11">
        <f t="shared" si="17"/>
        <v>209000</v>
      </c>
      <c r="AH26" s="13">
        <f t="shared" si="18"/>
        <v>1309000</v>
      </c>
      <c r="AI26" s="13">
        <f t="shared" si="19"/>
        <v>1309000</v>
      </c>
      <c r="AJ26" s="10" t="s">
        <v>18</v>
      </c>
    </row>
    <row r="27" spans="1:36" s="16" customFormat="1" ht="132" customHeight="1" thickBot="1" x14ac:dyDescent="0.4">
      <c r="A27" s="7"/>
      <c r="B27" s="4">
        <v>18</v>
      </c>
      <c r="C27" s="8" t="s">
        <v>58</v>
      </c>
      <c r="D27" s="20" t="s">
        <v>59</v>
      </c>
      <c r="E27" s="20" t="s">
        <v>60</v>
      </c>
      <c r="F27" s="10">
        <v>1</v>
      </c>
      <c r="G27" s="10" t="s">
        <v>17</v>
      </c>
      <c r="H27" s="46">
        <v>1132588</v>
      </c>
      <c r="I27" s="47">
        <v>0.19</v>
      </c>
      <c r="J27" s="48">
        <v>215192</v>
      </c>
      <c r="K27" s="49">
        <v>1347780</v>
      </c>
      <c r="L27" s="49">
        <v>1347780</v>
      </c>
      <c r="M27" s="14">
        <v>1005000</v>
      </c>
      <c r="N27" s="12">
        <v>0.19</v>
      </c>
      <c r="O27" s="11">
        <f t="shared" si="0"/>
        <v>190950</v>
      </c>
      <c r="P27" s="13">
        <f t="shared" si="1"/>
        <v>1195950</v>
      </c>
      <c r="Q27" s="13">
        <f t="shared" si="12"/>
        <v>1195950</v>
      </c>
      <c r="R27" s="15" t="s">
        <v>18</v>
      </c>
      <c r="S27" s="14">
        <v>1030655</v>
      </c>
      <c r="T27" s="12">
        <v>0.19</v>
      </c>
      <c r="U27" s="11">
        <f t="shared" si="2"/>
        <v>195824.45</v>
      </c>
      <c r="V27" s="13">
        <f t="shared" si="3"/>
        <v>1226479.45</v>
      </c>
      <c r="W27" s="13">
        <f t="shared" si="13"/>
        <v>1226479.45</v>
      </c>
      <c r="X27" s="10" t="s">
        <v>18</v>
      </c>
      <c r="Y27" s="14">
        <v>1019329</v>
      </c>
      <c r="Z27" s="12">
        <v>0.19</v>
      </c>
      <c r="AA27" s="11">
        <f t="shared" si="14"/>
        <v>193672.51</v>
      </c>
      <c r="AB27" s="13">
        <f t="shared" si="15"/>
        <v>1213001.51</v>
      </c>
      <c r="AC27" s="13">
        <f t="shared" si="16"/>
        <v>1213001.51</v>
      </c>
      <c r="AD27" s="10" t="s">
        <v>18</v>
      </c>
      <c r="AE27" s="14">
        <v>1100000</v>
      </c>
      <c r="AF27" s="12">
        <v>0.19</v>
      </c>
      <c r="AG27" s="11">
        <f t="shared" si="17"/>
        <v>209000</v>
      </c>
      <c r="AH27" s="13">
        <f t="shared" si="18"/>
        <v>1309000</v>
      </c>
      <c r="AI27" s="13">
        <f t="shared" si="19"/>
        <v>1309000</v>
      </c>
      <c r="AJ27" s="10" t="s">
        <v>18</v>
      </c>
    </row>
    <row r="28" spans="1:36" s="16" customFormat="1" ht="19" thickBot="1" x14ac:dyDescent="0.4">
      <c r="A28" s="7"/>
      <c r="B28" s="4">
        <v>19</v>
      </c>
      <c r="C28" s="70" t="s">
        <v>61</v>
      </c>
      <c r="D28" s="70"/>
      <c r="E28" s="70"/>
      <c r="F28" s="19"/>
      <c r="G28" s="19"/>
      <c r="H28" s="50"/>
      <c r="I28" s="51"/>
      <c r="J28" s="52"/>
      <c r="K28" s="51"/>
      <c r="L28" s="51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37"/>
      <c r="Y28" s="19"/>
      <c r="Z28" s="19"/>
      <c r="AA28" s="19"/>
      <c r="AB28" s="19"/>
      <c r="AC28" s="19"/>
      <c r="AD28" s="37"/>
      <c r="AE28" s="19"/>
      <c r="AF28" s="19"/>
      <c r="AG28" s="19"/>
      <c r="AH28" s="19"/>
      <c r="AI28" s="19"/>
      <c r="AJ28" s="37"/>
    </row>
    <row r="29" spans="1:36" s="16" customFormat="1" ht="52.9" customHeight="1" thickBot="1" x14ac:dyDescent="0.4">
      <c r="A29" s="7"/>
      <c r="B29" s="4">
        <v>20</v>
      </c>
      <c r="C29" s="8" t="s">
        <v>62</v>
      </c>
      <c r="D29" s="20" t="s">
        <v>63</v>
      </c>
      <c r="E29" s="20" t="s">
        <v>64</v>
      </c>
      <c r="F29" s="10">
        <v>1</v>
      </c>
      <c r="G29" s="10" t="s">
        <v>17</v>
      </c>
      <c r="H29" s="46">
        <v>1128850</v>
      </c>
      <c r="I29" s="47">
        <v>0.19</v>
      </c>
      <c r="J29" s="48">
        <v>214482</v>
      </c>
      <c r="K29" s="49">
        <v>1343332</v>
      </c>
      <c r="L29" s="49">
        <v>1343332</v>
      </c>
      <c r="M29" s="14">
        <v>1000000</v>
      </c>
      <c r="N29" s="12">
        <v>0.19</v>
      </c>
      <c r="O29" s="11">
        <f t="shared" si="0"/>
        <v>190000</v>
      </c>
      <c r="P29" s="13">
        <f t="shared" si="1"/>
        <v>1190000</v>
      </c>
      <c r="Q29" s="13">
        <f t="shared" ref="Q29:Q35" si="20">+P29*F29</f>
        <v>1190000</v>
      </c>
      <c r="R29" s="15" t="s">
        <v>18</v>
      </c>
      <c r="S29" s="14">
        <v>1027254</v>
      </c>
      <c r="T29" s="12">
        <v>0.19</v>
      </c>
      <c r="U29" s="11">
        <f t="shared" si="2"/>
        <v>195178.26</v>
      </c>
      <c r="V29" s="13">
        <f t="shared" si="3"/>
        <v>1222432.26</v>
      </c>
      <c r="W29" s="13">
        <f t="shared" ref="W29:W35" si="21">+V29*F29</f>
        <v>1222432.26</v>
      </c>
      <c r="X29" s="10" t="s">
        <v>18</v>
      </c>
      <c r="Y29" s="14">
        <v>1015965</v>
      </c>
      <c r="Z29" s="12">
        <v>0.19</v>
      </c>
      <c r="AA29" s="11">
        <f t="shared" ref="AA29:AA35" si="22">+Y29*Z29</f>
        <v>193033.35</v>
      </c>
      <c r="AB29" s="13">
        <f t="shared" ref="AB29:AB35" si="23">+Y29+AA29</f>
        <v>1208998.3500000001</v>
      </c>
      <c r="AC29" s="13">
        <f t="shared" ref="AC29:AC35" si="24">+AB29*F29</f>
        <v>1208998.3500000001</v>
      </c>
      <c r="AD29" s="10" t="s">
        <v>18</v>
      </c>
      <c r="AE29" s="14">
        <v>1100000</v>
      </c>
      <c r="AF29" s="12">
        <v>0.19</v>
      </c>
      <c r="AG29" s="11">
        <f t="shared" ref="AG29:AG35" si="25">+AE29*AF29</f>
        <v>209000</v>
      </c>
      <c r="AH29" s="13">
        <f t="shared" ref="AH29:AH35" si="26">+AE29+AG29</f>
        <v>1309000</v>
      </c>
      <c r="AI29" s="13">
        <f t="shared" ref="AI29:AI35" si="27">+AH29*F29</f>
        <v>1309000</v>
      </c>
      <c r="AJ29" s="10" t="s">
        <v>18</v>
      </c>
    </row>
    <row r="30" spans="1:36" s="16" customFormat="1" ht="35" thickBot="1" x14ac:dyDescent="0.4">
      <c r="A30" s="7"/>
      <c r="B30" s="4">
        <v>21</v>
      </c>
      <c r="C30" s="8" t="s">
        <v>65</v>
      </c>
      <c r="D30" s="20" t="s">
        <v>66</v>
      </c>
      <c r="E30" s="20" t="s">
        <v>67</v>
      </c>
      <c r="F30" s="10">
        <v>1</v>
      </c>
      <c r="G30" s="10" t="s">
        <v>17</v>
      </c>
      <c r="H30" s="46">
        <v>914225</v>
      </c>
      <c r="I30" s="47">
        <v>0.19</v>
      </c>
      <c r="J30" s="48">
        <v>173703</v>
      </c>
      <c r="K30" s="49">
        <v>1087928</v>
      </c>
      <c r="L30" s="49">
        <v>1087928</v>
      </c>
      <c r="M30" s="14">
        <v>900000</v>
      </c>
      <c r="N30" s="12">
        <v>0.19</v>
      </c>
      <c r="O30" s="11">
        <f t="shared" si="0"/>
        <v>171000</v>
      </c>
      <c r="P30" s="13">
        <f t="shared" si="1"/>
        <v>1071000</v>
      </c>
      <c r="Q30" s="13">
        <f t="shared" si="20"/>
        <v>1071000</v>
      </c>
      <c r="R30" s="15" t="s">
        <v>18</v>
      </c>
      <c r="S30" s="14">
        <v>831945</v>
      </c>
      <c r="T30" s="12">
        <v>0.19</v>
      </c>
      <c r="U30" s="11">
        <f t="shared" si="2"/>
        <v>158069.54999999999</v>
      </c>
      <c r="V30" s="13">
        <f t="shared" si="3"/>
        <v>990014.55</v>
      </c>
      <c r="W30" s="13">
        <f t="shared" si="21"/>
        <v>990014.55</v>
      </c>
      <c r="X30" s="10" t="s">
        <v>18</v>
      </c>
      <c r="Y30" s="14">
        <v>822803</v>
      </c>
      <c r="Z30" s="12">
        <v>0.19</v>
      </c>
      <c r="AA30" s="11">
        <f t="shared" si="22"/>
        <v>156332.57</v>
      </c>
      <c r="AB30" s="13">
        <f t="shared" si="23"/>
        <v>979135.57000000007</v>
      </c>
      <c r="AC30" s="13">
        <f t="shared" si="24"/>
        <v>979135.57000000007</v>
      </c>
      <c r="AD30" s="10" t="s">
        <v>18</v>
      </c>
      <c r="AE30" s="14">
        <v>900000</v>
      </c>
      <c r="AF30" s="12">
        <v>0.19</v>
      </c>
      <c r="AG30" s="11">
        <f t="shared" si="25"/>
        <v>171000</v>
      </c>
      <c r="AH30" s="13">
        <f t="shared" si="26"/>
        <v>1071000</v>
      </c>
      <c r="AI30" s="13">
        <f t="shared" si="27"/>
        <v>1071000</v>
      </c>
      <c r="AJ30" s="10" t="s">
        <v>18</v>
      </c>
    </row>
    <row r="31" spans="1:36" s="16" customFormat="1" ht="57" customHeight="1" thickBot="1" x14ac:dyDescent="0.4">
      <c r="A31" s="7"/>
      <c r="B31" s="4">
        <v>22</v>
      </c>
      <c r="C31" s="8" t="s">
        <v>68</v>
      </c>
      <c r="D31" s="20" t="s">
        <v>69</v>
      </c>
      <c r="E31" s="20" t="s">
        <v>70</v>
      </c>
      <c r="F31" s="10">
        <v>1</v>
      </c>
      <c r="G31" s="10" t="s">
        <v>17</v>
      </c>
      <c r="H31" s="46">
        <v>914225</v>
      </c>
      <c r="I31" s="47">
        <v>0.19</v>
      </c>
      <c r="J31" s="48">
        <v>173703</v>
      </c>
      <c r="K31" s="49">
        <v>1087928</v>
      </c>
      <c r="L31" s="49">
        <v>1087928</v>
      </c>
      <c r="M31" s="14">
        <v>900000</v>
      </c>
      <c r="N31" s="12">
        <v>0.19</v>
      </c>
      <c r="O31" s="11">
        <f t="shared" si="0"/>
        <v>171000</v>
      </c>
      <c r="P31" s="13">
        <f t="shared" si="1"/>
        <v>1071000</v>
      </c>
      <c r="Q31" s="13">
        <f t="shared" si="20"/>
        <v>1071000</v>
      </c>
      <c r="R31" s="15" t="s">
        <v>18</v>
      </c>
      <c r="S31" s="14">
        <v>831945</v>
      </c>
      <c r="T31" s="12">
        <v>0.19</v>
      </c>
      <c r="U31" s="11">
        <f t="shared" si="2"/>
        <v>158069.54999999999</v>
      </c>
      <c r="V31" s="13">
        <f t="shared" si="3"/>
        <v>990014.55</v>
      </c>
      <c r="W31" s="13">
        <f t="shared" si="21"/>
        <v>990014.55</v>
      </c>
      <c r="X31" s="10" t="s">
        <v>18</v>
      </c>
      <c r="Y31" s="14">
        <v>822803</v>
      </c>
      <c r="Z31" s="12">
        <v>0.19</v>
      </c>
      <c r="AA31" s="11">
        <f t="shared" si="22"/>
        <v>156332.57</v>
      </c>
      <c r="AB31" s="13">
        <f t="shared" si="23"/>
        <v>979135.57000000007</v>
      </c>
      <c r="AC31" s="13">
        <f t="shared" si="24"/>
        <v>979135.57000000007</v>
      </c>
      <c r="AD31" s="10" t="s">
        <v>18</v>
      </c>
      <c r="AE31" s="14">
        <v>900000</v>
      </c>
      <c r="AF31" s="12">
        <v>0.19</v>
      </c>
      <c r="AG31" s="11">
        <f t="shared" si="25"/>
        <v>171000</v>
      </c>
      <c r="AH31" s="13">
        <f t="shared" si="26"/>
        <v>1071000</v>
      </c>
      <c r="AI31" s="13">
        <f t="shared" si="27"/>
        <v>1071000</v>
      </c>
      <c r="AJ31" s="10" t="s">
        <v>18</v>
      </c>
    </row>
    <row r="32" spans="1:36" s="16" customFormat="1" ht="85.15" customHeight="1" thickBot="1" x14ac:dyDescent="0.4">
      <c r="A32" s="7"/>
      <c r="B32" s="4">
        <v>23</v>
      </c>
      <c r="C32" s="8" t="s">
        <v>71</v>
      </c>
      <c r="D32" s="20" t="s">
        <v>72</v>
      </c>
      <c r="E32" s="20" t="s">
        <v>73</v>
      </c>
      <c r="F32" s="10">
        <v>1</v>
      </c>
      <c r="G32" s="10" t="s">
        <v>17</v>
      </c>
      <c r="H32" s="46">
        <v>1128850</v>
      </c>
      <c r="I32" s="47">
        <v>0.19</v>
      </c>
      <c r="J32" s="48">
        <v>214482</v>
      </c>
      <c r="K32" s="49">
        <v>1343332</v>
      </c>
      <c r="L32" s="49">
        <v>1343332</v>
      </c>
      <c r="M32" s="14">
        <v>1000000</v>
      </c>
      <c r="N32" s="12">
        <v>0.19</v>
      </c>
      <c r="O32" s="11">
        <f t="shared" si="0"/>
        <v>190000</v>
      </c>
      <c r="P32" s="13">
        <f t="shared" si="1"/>
        <v>1190000</v>
      </c>
      <c r="Q32" s="13">
        <f t="shared" si="20"/>
        <v>1190000</v>
      </c>
      <c r="R32" s="15" t="s">
        <v>18</v>
      </c>
      <c r="S32" s="14">
        <v>1027254</v>
      </c>
      <c r="T32" s="12">
        <v>0.19</v>
      </c>
      <c r="U32" s="11">
        <f t="shared" si="2"/>
        <v>195178.26</v>
      </c>
      <c r="V32" s="13">
        <f t="shared" si="3"/>
        <v>1222432.26</v>
      </c>
      <c r="W32" s="13">
        <f t="shared" si="21"/>
        <v>1222432.26</v>
      </c>
      <c r="X32" s="10" t="s">
        <v>18</v>
      </c>
      <c r="Y32" s="14">
        <v>1015965</v>
      </c>
      <c r="Z32" s="12">
        <v>0.19</v>
      </c>
      <c r="AA32" s="11">
        <f t="shared" si="22"/>
        <v>193033.35</v>
      </c>
      <c r="AB32" s="13">
        <f t="shared" si="23"/>
        <v>1208998.3500000001</v>
      </c>
      <c r="AC32" s="13">
        <f t="shared" si="24"/>
        <v>1208998.3500000001</v>
      </c>
      <c r="AD32" s="10" t="s">
        <v>18</v>
      </c>
      <c r="AE32" s="14">
        <v>1100000</v>
      </c>
      <c r="AF32" s="12">
        <v>0.19</v>
      </c>
      <c r="AG32" s="11">
        <f t="shared" si="25"/>
        <v>209000</v>
      </c>
      <c r="AH32" s="13">
        <f t="shared" si="26"/>
        <v>1309000</v>
      </c>
      <c r="AI32" s="13">
        <f t="shared" si="27"/>
        <v>1309000</v>
      </c>
      <c r="AJ32" s="10" t="s">
        <v>18</v>
      </c>
    </row>
    <row r="33" spans="1:36" s="16" customFormat="1" ht="58" thickBot="1" x14ac:dyDescent="0.4">
      <c r="A33" s="7"/>
      <c r="B33" s="4">
        <v>24</v>
      </c>
      <c r="C33" s="8" t="s">
        <v>74</v>
      </c>
      <c r="D33" s="21" t="s">
        <v>75</v>
      </c>
      <c r="E33" s="21" t="s">
        <v>76</v>
      </c>
      <c r="F33" s="10">
        <v>1</v>
      </c>
      <c r="G33" s="10" t="s">
        <v>17</v>
      </c>
      <c r="H33" s="46">
        <v>897558</v>
      </c>
      <c r="I33" s="47">
        <v>0.19</v>
      </c>
      <c r="J33" s="48">
        <v>170536</v>
      </c>
      <c r="K33" s="49">
        <v>1068094</v>
      </c>
      <c r="L33" s="49">
        <v>1068094</v>
      </c>
      <c r="M33" s="14">
        <v>867000</v>
      </c>
      <c r="N33" s="12">
        <v>0.19</v>
      </c>
      <c r="O33" s="11">
        <f t="shared" si="0"/>
        <v>164730</v>
      </c>
      <c r="P33" s="13">
        <f t="shared" si="1"/>
        <v>1031730</v>
      </c>
      <c r="Q33" s="13">
        <f t="shared" si="20"/>
        <v>1031730</v>
      </c>
      <c r="R33" s="15" t="s">
        <v>18</v>
      </c>
      <c r="S33" s="14">
        <v>816777</v>
      </c>
      <c r="T33" s="12">
        <v>0.19</v>
      </c>
      <c r="U33" s="11">
        <f t="shared" si="2"/>
        <v>155187.63</v>
      </c>
      <c r="V33" s="13">
        <f t="shared" si="3"/>
        <v>971964.63</v>
      </c>
      <c r="W33" s="13">
        <f t="shared" si="21"/>
        <v>971964.63</v>
      </c>
      <c r="X33" s="10" t="s">
        <v>18</v>
      </c>
      <c r="Y33" s="14">
        <v>807802</v>
      </c>
      <c r="Z33" s="12">
        <v>0.19</v>
      </c>
      <c r="AA33" s="11">
        <f t="shared" si="22"/>
        <v>153482.38</v>
      </c>
      <c r="AB33" s="13">
        <f t="shared" si="23"/>
        <v>961284.38</v>
      </c>
      <c r="AC33" s="13">
        <f t="shared" si="24"/>
        <v>961284.38</v>
      </c>
      <c r="AD33" s="10" t="s">
        <v>18</v>
      </c>
      <c r="AE33" s="14">
        <v>890000</v>
      </c>
      <c r="AF33" s="12">
        <v>0.19</v>
      </c>
      <c r="AG33" s="11">
        <f t="shared" si="25"/>
        <v>169100</v>
      </c>
      <c r="AH33" s="13">
        <f t="shared" si="26"/>
        <v>1059100</v>
      </c>
      <c r="AI33" s="13">
        <f t="shared" si="27"/>
        <v>1059100</v>
      </c>
      <c r="AJ33" s="10" t="s">
        <v>18</v>
      </c>
    </row>
    <row r="34" spans="1:36" s="16" customFormat="1" ht="81" thickBot="1" x14ac:dyDescent="0.4">
      <c r="A34" s="7"/>
      <c r="B34" s="4">
        <v>25</v>
      </c>
      <c r="C34" s="8" t="s">
        <v>77</v>
      </c>
      <c r="D34" s="21" t="s">
        <v>78</v>
      </c>
      <c r="E34" s="21" t="s">
        <v>70</v>
      </c>
      <c r="F34" s="10">
        <v>1</v>
      </c>
      <c r="G34" s="10" t="s">
        <v>17</v>
      </c>
      <c r="H34" s="46">
        <v>864225</v>
      </c>
      <c r="I34" s="47">
        <v>0.19</v>
      </c>
      <c r="J34" s="48">
        <v>164203</v>
      </c>
      <c r="K34" s="49">
        <v>1028428</v>
      </c>
      <c r="L34" s="49">
        <v>1028428</v>
      </c>
      <c r="M34" s="14">
        <v>860000</v>
      </c>
      <c r="N34" s="12">
        <v>0.19</v>
      </c>
      <c r="O34" s="11">
        <f t="shared" si="0"/>
        <v>163400</v>
      </c>
      <c r="P34" s="13">
        <f t="shared" si="1"/>
        <v>1023400</v>
      </c>
      <c r="Q34" s="13">
        <f t="shared" si="20"/>
        <v>1023400</v>
      </c>
      <c r="R34" s="15" t="s">
        <v>18</v>
      </c>
      <c r="S34" s="14">
        <v>786744</v>
      </c>
      <c r="T34" s="12">
        <v>0.19</v>
      </c>
      <c r="U34" s="11">
        <f t="shared" si="2"/>
        <v>149481.36000000002</v>
      </c>
      <c r="V34" s="13">
        <f t="shared" si="3"/>
        <v>936225.36</v>
      </c>
      <c r="W34" s="13">
        <f t="shared" si="21"/>
        <v>936225.36</v>
      </c>
      <c r="X34" s="10" t="s">
        <v>18</v>
      </c>
      <c r="Y34" s="14">
        <v>777803</v>
      </c>
      <c r="Z34" s="12">
        <v>0.19</v>
      </c>
      <c r="AA34" s="11">
        <f t="shared" si="22"/>
        <v>147782.57</v>
      </c>
      <c r="AB34" s="13">
        <f t="shared" si="23"/>
        <v>925585.57000000007</v>
      </c>
      <c r="AC34" s="13">
        <f t="shared" si="24"/>
        <v>925585.57000000007</v>
      </c>
      <c r="AD34" s="10" t="s">
        <v>18</v>
      </c>
      <c r="AE34" s="14">
        <v>860000</v>
      </c>
      <c r="AF34" s="12">
        <v>0.19</v>
      </c>
      <c r="AG34" s="11">
        <f t="shared" si="25"/>
        <v>163400</v>
      </c>
      <c r="AH34" s="13">
        <f t="shared" si="26"/>
        <v>1023400</v>
      </c>
      <c r="AI34" s="13">
        <f t="shared" si="27"/>
        <v>1023400</v>
      </c>
      <c r="AJ34" s="10" t="s">
        <v>18</v>
      </c>
    </row>
    <row r="35" spans="1:36" s="16" customFormat="1" ht="46.5" thickBot="1" x14ac:dyDescent="0.4">
      <c r="A35" s="7"/>
      <c r="B35" s="4">
        <v>26</v>
      </c>
      <c r="C35" s="8" t="s">
        <v>25</v>
      </c>
      <c r="D35" s="21" t="s">
        <v>79</v>
      </c>
      <c r="E35" s="21" t="s">
        <v>80</v>
      </c>
      <c r="F35" s="10">
        <v>1</v>
      </c>
      <c r="G35" s="10" t="s">
        <v>17</v>
      </c>
      <c r="H35" s="46">
        <v>2508555</v>
      </c>
      <c r="I35" s="47">
        <v>0.19</v>
      </c>
      <c r="J35" s="48">
        <v>476625</v>
      </c>
      <c r="K35" s="49">
        <v>2985180</v>
      </c>
      <c r="L35" s="49">
        <v>2985180</v>
      </c>
      <c r="M35" s="14">
        <v>1100000</v>
      </c>
      <c r="N35" s="12">
        <v>0</v>
      </c>
      <c r="O35" s="11">
        <f t="shared" si="0"/>
        <v>0</v>
      </c>
      <c r="P35" s="13">
        <f t="shared" si="1"/>
        <v>1100000</v>
      </c>
      <c r="Q35" s="13">
        <f t="shared" si="20"/>
        <v>1100000</v>
      </c>
      <c r="R35" s="15" t="s">
        <v>18</v>
      </c>
      <c r="S35" s="14">
        <v>2282784</v>
      </c>
      <c r="T35" s="12">
        <v>0.19</v>
      </c>
      <c r="U35" s="33">
        <f t="shared" si="2"/>
        <v>433728.96</v>
      </c>
      <c r="V35" s="34">
        <f t="shared" si="3"/>
        <v>2716512.96</v>
      </c>
      <c r="W35" s="34">
        <f t="shared" si="21"/>
        <v>2716512.96</v>
      </c>
      <c r="X35" s="10" t="s">
        <v>18</v>
      </c>
      <c r="Y35" s="32">
        <v>2508555</v>
      </c>
      <c r="Z35" s="12">
        <v>0.19</v>
      </c>
      <c r="AA35" s="11">
        <f t="shared" si="22"/>
        <v>476625.45</v>
      </c>
      <c r="AB35" s="13">
        <f t="shared" si="23"/>
        <v>2985180.45</v>
      </c>
      <c r="AC35" s="13">
        <f t="shared" si="24"/>
        <v>2985180.45</v>
      </c>
      <c r="AD35" s="10" t="s">
        <v>18</v>
      </c>
      <c r="AE35" s="32">
        <v>2500000</v>
      </c>
      <c r="AF35" s="12">
        <v>0.19</v>
      </c>
      <c r="AG35" s="11">
        <f t="shared" si="25"/>
        <v>475000</v>
      </c>
      <c r="AH35" s="13">
        <f t="shared" si="26"/>
        <v>2975000</v>
      </c>
      <c r="AI35" s="13">
        <f t="shared" si="27"/>
        <v>2975000</v>
      </c>
      <c r="AJ35" s="10" t="s">
        <v>18</v>
      </c>
    </row>
    <row r="36" spans="1:36" s="16" customFormat="1" ht="19" thickBot="1" x14ac:dyDescent="0.4">
      <c r="A36" s="7"/>
      <c r="B36" s="4">
        <v>27</v>
      </c>
      <c r="C36" s="70" t="s">
        <v>81</v>
      </c>
      <c r="D36" s="70"/>
      <c r="E36" s="70"/>
      <c r="F36" s="19"/>
      <c r="G36" s="19"/>
      <c r="H36" s="50"/>
      <c r="I36" s="51"/>
      <c r="J36" s="52"/>
      <c r="K36" s="51"/>
      <c r="L36" s="51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37"/>
      <c r="Y36" s="19"/>
      <c r="Z36" s="19"/>
      <c r="AA36" s="19"/>
      <c r="AB36" s="19"/>
      <c r="AC36" s="19"/>
      <c r="AD36" s="37"/>
      <c r="AE36" s="19"/>
      <c r="AF36" s="19"/>
      <c r="AG36" s="19"/>
      <c r="AH36" s="19"/>
      <c r="AI36" s="19"/>
      <c r="AJ36" s="37"/>
    </row>
    <row r="37" spans="1:36" s="16" customFormat="1" ht="54" customHeight="1" thickBot="1" x14ac:dyDescent="0.4">
      <c r="A37" s="7"/>
      <c r="B37" s="4">
        <v>28</v>
      </c>
      <c r="C37" s="8" t="s">
        <v>82</v>
      </c>
      <c r="D37" s="8" t="s">
        <v>83</v>
      </c>
      <c r="E37" s="9" t="s">
        <v>39</v>
      </c>
      <c r="F37" s="10">
        <v>1</v>
      </c>
      <c r="G37" s="10" t="s">
        <v>17</v>
      </c>
      <c r="H37" s="46">
        <v>1132588</v>
      </c>
      <c r="I37" s="47">
        <v>0.19</v>
      </c>
      <c r="J37" s="48">
        <v>215192</v>
      </c>
      <c r="K37" s="49">
        <v>1347780</v>
      </c>
      <c r="L37" s="49">
        <v>1347780</v>
      </c>
      <c r="M37" s="14">
        <v>1005000</v>
      </c>
      <c r="N37" s="12">
        <v>0.19</v>
      </c>
      <c r="O37" s="11">
        <f t="shared" si="0"/>
        <v>190950</v>
      </c>
      <c r="P37" s="13">
        <f t="shared" si="1"/>
        <v>1195950</v>
      </c>
      <c r="Q37" s="13">
        <f>+P37*F37</f>
        <v>1195950</v>
      </c>
      <c r="R37" s="15" t="s">
        <v>18</v>
      </c>
      <c r="S37" s="14">
        <v>1030655</v>
      </c>
      <c r="T37" s="12">
        <v>0.19</v>
      </c>
      <c r="U37" s="11">
        <f t="shared" si="2"/>
        <v>195824.45</v>
      </c>
      <c r="V37" s="13">
        <f t="shared" si="3"/>
        <v>1226479.45</v>
      </c>
      <c r="W37" s="13">
        <f>+V37*F37</f>
        <v>1226479.45</v>
      </c>
      <c r="X37" s="10" t="s">
        <v>18</v>
      </c>
      <c r="Y37" s="14">
        <v>1019329</v>
      </c>
      <c r="Z37" s="12">
        <v>0.19</v>
      </c>
      <c r="AA37" s="11">
        <f t="shared" ref="AA37:AA41" si="28">+Y37*Z37</f>
        <v>193672.51</v>
      </c>
      <c r="AB37" s="13">
        <f t="shared" ref="AB37:AB41" si="29">+Y37+AA37</f>
        <v>1213001.51</v>
      </c>
      <c r="AC37" s="13">
        <f>+AB37*F37</f>
        <v>1213001.51</v>
      </c>
      <c r="AD37" s="10" t="s">
        <v>18</v>
      </c>
      <c r="AE37" s="14">
        <v>1100000</v>
      </c>
      <c r="AF37" s="12">
        <v>0.19</v>
      </c>
      <c r="AG37" s="11">
        <f t="shared" ref="AG37:AG41" si="30">+AE37*AF37</f>
        <v>209000</v>
      </c>
      <c r="AH37" s="13">
        <f t="shared" ref="AH37:AH41" si="31">+AE37+AG37</f>
        <v>1309000</v>
      </c>
      <c r="AI37" s="13">
        <f>+AH37*F37</f>
        <v>1309000</v>
      </c>
      <c r="AJ37" s="10" t="s">
        <v>18</v>
      </c>
    </row>
    <row r="38" spans="1:36" s="16" customFormat="1" ht="42.5" thickBot="1" x14ac:dyDescent="0.4">
      <c r="A38" s="7"/>
      <c r="B38" s="4">
        <v>29</v>
      </c>
      <c r="C38" s="8" t="s">
        <v>84</v>
      </c>
      <c r="D38" s="8" t="s">
        <v>85</v>
      </c>
      <c r="E38" s="9" t="s">
        <v>86</v>
      </c>
      <c r="F38" s="10">
        <v>1</v>
      </c>
      <c r="G38" s="10" t="s">
        <v>17</v>
      </c>
      <c r="H38" s="46">
        <v>1132588</v>
      </c>
      <c r="I38" s="47">
        <v>0.19</v>
      </c>
      <c r="J38" s="48">
        <v>215192</v>
      </c>
      <c r="K38" s="49">
        <v>1347780</v>
      </c>
      <c r="L38" s="49">
        <v>1347780</v>
      </c>
      <c r="M38" s="14">
        <v>1005000</v>
      </c>
      <c r="N38" s="12">
        <v>0.19</v>
      </c>
      <c r="O38" s="11">
        <f t="shared" si="0"/>
        <v>190950</v>
      </c>
      <c r="P38" s="13">
        <f t="shared" si="1"/>
        <v>1195950</v>
      </c>
      <c r="Q38" s="13">
        <f>+P38*F38</f>
        <v>1195950</v>
      </c>
      <c r="R38" s="15" t="s">
        <v>18</v>
      </c>
      <c r="S38" s="14">
        <v>1030655</v>
      </c>
      <c r="T38" s="12">
        <v>0.19</v>
      </c>
      <c r="U38" s="11">
        <f t="shared" si="2"/>
        <v>195824.45</v>
      </c>
      <c r="V38" s="13">
        <f t="shared" si="3"/>
        <v>1226479.45</v>
      </c>
      <c r="W38" s="13">
        <f>+V38*F38</f>
        <v>1226479.45</v>
      </c>
      <c r="X38" s="10" t="s">
        <v>18</v>
      </c>
      <c r="Y38" s="14">
        <v>1019329</v>
      </c>
      <c r="Z38" s="12">
        <v>0.19</v>
      </c>
      <c r="AA38" s="11">
        <f t="shared" si="28"/>
        <v>193672.51</v>
      </c>
      <c r="AB38" s="13">
        <f t="shared" si="29"/>
        <v>1213001.51</v>
      </c>
      <c r="AC38" s="13">
        <f>+AB38*F38</f>
        <v>1213001.51</v>
      </c>
      <c r="AD38" s="10" t="s">
        <v>18</v>
      </c>
      <c r="AE38" s="14">
        <v>1100000</v>
      </c>
      <c r="AF38" s="12">
        <v>0.19</v>
      </c>
      <c r="AG38" s="11">
        <f t="shared" si="30"/>
        <v>209000</v>
      </c>
      <c r="AH38" s="13">
        <f t="shared" si="31"/>
        <v>1309000</v>
      </c>
      <c r="AI38" s="13">
        <f>+AH38*F38</f>
        <v>1309000</v>
      </c>
      <c r="AJ38" s="10" t="s">
        <v>18</v>
      </c>
    </row>
    <row r="39" spans="1:36" s="16" customFormat="1" ht="108" customHeight="1" thickBot="1" x14ac:dyDescent="0.4">
      <c r="A39" s="7"/>
      <c r="B39" s="4">
        <v>30</v>
      </c>
      <c r="C39" s="8" t="s">
        <v>87</v>
      </c>
      <c r="D39" s="8" t="s">
        <v>88</v>
      </c>
      <c r="E39" s="9" t="s">
        <v>89</v>
      </c>
      <c r="F39" s="10">
        <v>1</v>
      </c>
      <c r="G39" s="10" t="s">
        <v>17</v>
      </c>
      <c r="H39" s="46">
        <v>1132588</v>
      </c>
      <c r="I39" s="47">
        <v>0.19</v>
      </c>
      <c r="J39" s="48">
        <v>215192</v>
      </c>
      <c r="K39" s="49">
        <v>1347780</v>
      </c>
      <c r="L39" s="49">
        <v>1347780</v>
      </c>
      <c r="M39" s="14">
        <v>1005000</v>
      </c>
      <c r="N39" s="12">
        <v>0.19</v>
      </c>
      <c r="O39" s="11">
        <f t="shared" si="0"/>
        <v>190950</v>
      </c>
      <c r="P39" s="13">
        <f t="shared" si="1"/>
        <v>1195950</v>
      </c>
      <c r="Q39" s="13">
        <f>+P39*F39</f>
        <v>1195950</v>
      </c>
      <c r="R39" s="15" t="s">
        <v>18</v>
      </c>
      <c r="S39" s="14">
        <v>1030655</v>
      </c>
      <c r="T39" s="12">
        <v>0.19</v>
      </c>
      <c r="U39" s="11">
        <f t="shared" si="2"/>
        <v>195824.45</v>
      </c>
      <c r="V39" s="13">
        <f t="shared" si="3"/>
        <v>1226479.45</v>
      </c>
      <c r="W39" s="13">
        <f>+V39*F39</f>
        <v>1226479.45</v>
      </c>
      <c r="X39" s="10" t="s">
        <v>18</v>
      </c>
      <c r="Y39" s="14">
        <v>1019329</v>
      </c>
      <c r="Z39" s="12">
        <v>0.19</v>
      </c>
      <c r="AA39" s="11">
        <f t="shared" si="28"/>
        <v>193672.51</v>
      </c>
      <c r="AB39" s="13">
        <f t="shared" si="29"/>
        <v>1213001.51</v>
      </c>
      <c r="AC39" s="13">
        <f>+AB39*F39</f>
        <v>1213001.51</v>
      </c>
      <c r="AD39" s="10" t="s">
        <v>18</v>
      </c>
      <c r="AE39" s="14">
        <v>1100000</v>
      </c>
      <c r="AF39" s="12">
        <v>0.19</v>
      </c>
      <c r="AG39" s="11">
        <f t="shared" si="30"/>
        <v>209000</v>
      </c>
      <c r="AH39" s="13">
        <f t="shared" si="31"/>
        <v>1309000</v>
      </c>
      <c r="AI39" s="13">
        <f>+AH39*F39</f>
        <v>1309000</v>
      </c>
      <c r="AJ39" s="10" t="s">
        <v>18</v>
      </c>
    </row>
    <row r="40" spans="1:36" s="16" customFormat="1" ht="19" thickBot="1" x14ac:dyDescent="0.4">
      <c r="A40" s="7"/>
      <c r="B40" s="4">
        <v>31</v>
      </c>
      <c r="C40" s="8" t="s">
        <v>90</v>
      </c>
      <c r="D40" s="8" t="s">
        <v>91</v>
      </c>
      <c r="E40" s="9" t="s">
        <v>39</v>
      </c>
      <c r="F40" s="10">
        <v>1</v>
      </c>
      <c r="G40" s="10" t="s">
        <v>17</v>
      </c>
      <c r="H40" s="46">
        <v>1132588</v>
      </c>
      <c r="I40" s="47">
        <v>0.19</v>
      </c>
      <c r="J40" s="48">
        <v>215192</v>
      </c>
      <c r="K40" s="49">
        <v>1347780</v>
      </c>
      <c r="L40" s="49">
        <v>1347780</v>
      </c>
      <c r="M40" s="14">
        <v>1005000</v>
      </c>
      <c r="N40" s="12">
        <v>0.19</v>
      </c>
      <c r="O40" s="11">
        <f t="shared" si="0"/>
        <v>190950</v>
      </c>
      <c r="P40" s="13">
        <f t="shared" si="1"/>
        <v>1195950</v>
      </c>
      <c r="Q40" s="13">
        <f>+P40*F40</f>
        <v>1195950</v>
      </c>
      <c r="R40" s="15" t="s">
        <v>18</v>
      </c>
      <c r="S40" s="14">
        <v>1030655</v>
      </c>
      <c r="T40" s="12">
        <v>0.19</v>
      </c>
      <c r="U40" s="11">
        <f t="shared" si="2"/>
        <v>195824.45</v>
      </c>
      <c r="V40" s="13">
        <f t="shared" si="3"/>
        <v>1226479.45</v>
      </c>
      <c r="W40" s="13">
        <f>+V40*F40</f>
        <v>1226479.45</v>
      </c>
      <c r="X40" s="10" t="s">
        <v>18</v>
      </c>
      <c r="Y40" s="14">
        <v>1019329</v>
      </c>
      <c r="Z40" s="12">
        <v>0.19</v>
      </c>
      <c r="AA40" s="11">
        <f t="shared" si="28"/>
        <v>193672.51</v>
      </c>
      <c r="AB40" s="13">
        <f t="shared" si="29"/>
        <v>1213001.51</v>
      </c>
      <c r="AC40" s="13">
        <f>+AB40*F40</f>
        <v>1213001.51</v>
      </c>
      <c r="AD40" s="10" t="s">
        <v>18</v>
      </c>
      <c r="AE40" s="14">
        <v>1100000</v>
      </c>
      <c r="AF40" s="12">
        <v>0.19</v>
      </c>
      <c r="AG40" s="11">
        <f t="shared" si="30"/>
        <v>209000</v>
      </c>
      <c r="AH40" s="13">
        <f t="shared" si="31"/>
        <v>1309000</v>
      </c>
      <c r="AI40" s="13">
        <f>+AH40*F40</f>
        <v>1309000</v>
      </c>
      <c r="AJ40" s="10" t="s">
        <v>18</v>
      </c>
    </row>
    <row r="41" spans="1:36" s="16" customFormat="1" ht="108.75" customHeight="1" thickBot="1" x14ac:dyDescent="0.4">
      <c r="A41" s="7"/>
      <c r="B41" s="4">
        <v>32</v>
      </c>
      <c r="C41" s="8" t="s">
        <v>92</v>
      </c>
      <c r="D41" s="8" t="s">
        <v>93</v>
      </c>
      <c r="E41" s="9" t="s">
        <v>39</v>
      </c>
      <c r="F41" s="10">
        <v>1</v>
      </c>
      <c r="G41" s="10" t="s">
        <v>17</v>
      </c>
      <c r="H41" s="46">
        <v>1132588</v>
      </c>
      <c r="I41" s="47">
        <v>0.19</v>
      </c>
      <c r="J41" s="48">
        <v>215192</v>
      </c>
      <c r="K41" s="49">
        <v>1347780</v>
      </c>
      <c r="L41" s="49">
        <v>1347780</v>
      </c>
      <c r="M41" s="14">
        <v>1005000</v>
      </c>
      <c r="N41" s="12">
        <v>0.19</v>
      </c>
      <c r="O41" s="11">
        <f t="shared" si="0"/>
        <v>190950</v>
      </c>
      <c r="P41" s="13">
        <f t="shared" si="1"/>
        <v>1195950</v>
      </c>
      <c r="Q41" s="13">
        <f>+P41*F41</f>
        <v>1195950</v>
      </c>
      <c r="R41" s="15" t="s">
        <v>18</v>
      </c>
      <c r="S41" s="14">
        <v>1030655</v>
      </c>
      <c r="T41" s="12">
        <v>0.19</v>
      </c>
      <c r="U41" s="11">
        <f t="shared" si="2"/>
        <v>195824.45</v>
      </c>
      <c r="V41" s="13">
        <f t="shared" si="3"/>
        <v>1226479.45</v>
      </c>
      <c r="W41" s="13">
        <f>+V41*F41</f>
        <v>1226479.45</v>
      </c>
      <c r="X41" s="10" t="s">
        <v>18</v>
      </c>
      <c r="Y41" s="14">
        <v>1019329</v>
      </c>
      <c r="Z41" s="12">
        <v>0.19</v>
      </c>
      <c r="AA41" s="11">
        <f t="shared" si="28"/>
        <v>193672.51</v>
      </c>
      <c r="AB41" s="13">
        <f t="shared" si="29"/>
        <v>1213001.51</v>
      </c>
      <c r="AC41" s="13">
        <f>+AB41*F41</f>
        <v>1213001.51</v>
      </c>
      <c r="AD41" s="10" t="s">
        <v>18</v>
      </c>
      <c r="AE41" s="14">
        <v>1100000</v>
      </c>
      <c r="AF41" s="12">
        <v>0.19</v>
      </c>
      <c r="AG41" s="11">
        <f t="shared" si="30"/>
        <v>209000</v>
      </c>
      <c r="AH41" s="13">
        <f t="shared" si="31"/>
        <v>1309000</v>
      </c>
      <c r="AI41" s="13">
        <f>+AH41*F41</f>
        <v>1309000</v>
      </c>
      <c r="AJ41" s="10" t="s">
        <v>18</v>
      </c>
    </row>
    <row r="42" spans="1:36" s="16" customFormat="1" ht="19" thickBot="1" x14ac:dyDescent="0.4">
      <c r="A42" s="7"/>
      <c r="B42" s="4">
        <v>33</v>
      </c>
      <c r="C42" s="70" t="s">
        <v>94</v>
      </c>
      <c r="D42" s="70"/>
      <c r="E42" s="70"/>
      <c r="F42" s="22"/>
      <c r="G42" s="22"/>
      <c r="H42" s="50"/>
      <c r="I42" s="51"/>
      <c r="J42" s="52"/>
      <c r="K42" s="51"/>
      <c r="L42" s="51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</row>
    <row r="43" spans="1:36" s="16" customFormat="1" ht="123.75" customHeight="1" thickBot="1" x14ac:dyDescent="0.4">
      <c r="A43" s="7"/>
      <c r="B43" s="4">
        <v>34</v>
      </c>
      <c r="C43" s="8" t="s">
        <v>95</v>
      </c>
      <c r="D43" s="8" t="s">
        <v>96</v>
      </c>
      <c r="E43" s="9" t="s">
        <v>97</v>
      </c>
      <c r="F43" s="10">
        <v>1</v>
      </c>
      <c r="G43" s="10" t="s">
        <v>17</v>
      </c>
      <c r="H43" s="46">
        <v>1132588</v>
      </c>
      <c r="I43" s="47">
        <v>0.19</v>
      </c>
      <c r="J43" s="48">
        <v>215192</v>
      </c>
      <c r="K43" s="49">
        <v>1347780</v>
      </c>
      <c r="L43" s="49">
        <v>1347780</v>
      </c>
      <c r="M43" s="14">
        <v>1005000</v>
      </c>
      <c r="N43" s="12">
        <v>0.19</v>
      </c>
      <c r="O43" s="11">
        <f t="shared" si="0"/>
        <v>190950</v>
      </c>
      <c r="P43" s="13">
        <f t="shared" si="1"/>
        <v>1195950</v>
      </c>
      <c r="Q43" s="13">
        <f>+P43*F43</f>
        <v>1195950</v>
      </c>
      <c r="R43" s="15" t="s">
        <v>18</v>
      </c>
      <c r="S43" s="14">
        <v>1030655</v>
      </c>
      <c r="T43" s="12">
        <v>0.19</v>
      </c>
      <c r="U43" s="11">
        <f t="shared" si="2"/>
        <v>195824.45</v>
      </c>
      <c r="V43" s="13">
        <f t="shared" si="3"/>
        <v>1226479.45</v>
      </c>
      <c r="W43" s="13">
        <f>+V43*F43</f>
        <v>1226479.45</v>
      </c>
      <c r="X43" s="10" t="s">
        <v>18</v>
      </c>
      <c r="Y43" s="14">
        <v>1019329</v>
      </c>
      <c r="Z43" s="12">
        <v>0.19</v>
      </c>
      <c r="AA43" s="11">
        <f t="shared" ref="AA43:AA47" si="32">+Y43*Z43</f>
        <v>193672.51</v>
      </c>
      <c r="AB43" s="13">
        <f t="shared" ref="AB43:AB47" si="33">+Y43+AA43</f>
        <v>1213001.51</v>
      </c>
      <c r="AC43" s="13">
        <f>+AB43*F43</f>
        <v>1213001.51</v>
      </c>
      <c r="AD43" s="10" t="s">
        <v>18</v>
      </c>
      <c r="AE43" s="14">
        <v>1100000</v>
      </c>
      <c r="AF43" s="12">
        <v>0.19</v>
      </c>
      <c r="AG43" s="11">
        <f t="shared" ref="AG43:AG47" si="34">+AE43*AF43</f>
        <v>209000</v>
      </c>
      <c r="AH43" s="13">
        <f t="shared" ref="AH43:AH47" si="35">+AE43+AG43</f>
        <v>1309000</v>
      </c>
      <c r="AI43" s="13">
        <f t="shared" ref="AI43:AI53" si="36">+AH43*F43</f>
        <v>1309000</v>
      </c>
      <c r="AJ43" s="10" t="s">
        <v>18</v>
      </c>
    </row>
    <row r="44" spans="1:36" s="16" customFormat="1" ht="85.5" customHeight="1" thickBot="1" x14ac:dyDescent="0.4">
      <c r="A44" s="7"/>
      <c r="B44" s="4">
        <v>35</v>
      </c>
      <c r="C44" s="8" t="s">
        <v>98</v>
      </c>
      <c r="D44" s="8" t="s">
        <v>99</v>
      </c>
      <c r="E44" s="9" t="s">
        <v>100</v>
      </c>
      <c r="F44" s="10">
        <v>1</v>
      </c>
      <c r="G44" s="10" t="s">
        <v>17</v>
      </c>
      <c r="H44" s="46">
        <v>1132588</v>
      </c>
      <c r="I44" s="47">
        <v>0.19</v>
      </c>
      <c r="J44" s="48">
        <v>215192</v>
      </c>
      <c r="K44" s="49">
        <v>1347780</v>
      </c>
      <c r="L44" s="49">
        <v>1347780</v>
      </c>
      <c r="M44" s="14">
        <v>1005000</v>
      </c>
      <c r="N44" s="12">
        <v>0.19</v>
      </c>
      <c r="O44" s="11">
        <f t="shared" si="0"/>
        <v>190950</v>
      </c>
      <c r="P44" s="13">
        <f t="shared" si="1"/>
        <v>1195950</v>
      </c>
      <c r="Q44" s="13">
        <f>+P44*F44</f>
        <v>1195950</v>
      </c>
      <c r="R44" s="15" t="s">
        <v>18</v>
      </c>
      <c r="S44" s="14">
        <v>1030655</v>
      </c>
      <c r="T44" s="12">
        <v>0.19</v>
      </c>
      <c r="U44" s="11">
        <f t="shared" si="2"/>
        <v>195824.45</v>
      </c>
      <c r="V44" s="13">
        <f t="shared" si="3"/>
        <v>1226479.45</v>
      </c>
      <c r="W44" s="13">
        <f>+V44*F44</f>
        <v>1226479.45</v>
      </c>
      <c r="X44" s="10" t="s">
        <v>18</v>
      </c>
      <c r="Y44" s="14">
        <v>1019329</v>
      </c>
      <c r="Z44" s="12">
        <v>0.19</v>
      </c>
      <c r="AA44" s="11">
        <f t="shared" si="32"/>
        <v>193672.51</v>
      </c>
      <c r="AB44" s="13">
        <f t="shared" si="33"/>
        <v>1213001.51</v>
      </c>
      <c r="AC44" s="13">
        <f>+AB44*F44</f>
        <v>1213001.51</v>
      </c>
      <c r="AD44" s="10" t="s">
        <v>18</v>
      </c>
      <c r="AE44" s="14">
        <v>1100000</v>
      </c>
      <c r="AF44" s="12">
        <v>0.19</v>
      </c>
      <c r="AG44" s="11">
        <f t="shared" si="34"/>
        <v>209000</v>
      </c>
      <c r="AH44" s="13">
        <f t="shared" si="35"/>
        <v>1309000</v>
      </c>
      <c r="AI44" s="13">
        <f t="shared" si="36"/>
        <v>1309000</v>
      </c>
      <c r="AJ44" s="10" t="s">
        <v>18</v>
      </c>
    </row>
    <row r="45" spans="1:36" s="16" customFormat="1" ht="86.25" customHeight="1" thickBot="1" x14ac:dyDescent="0.4">
      <c r="A45" s="7"/>
      <c r="B45" s="4">
        <v>36</v>
      </c>
      <c r="C45" s="8" t="s">
        <v>101</v>
      </c>
      <c r="D45" s="8" t="s">
        <v>102</v>
      </c>
      <c r="E45" s="9" t="s">
        <v>103</v>
      </c>
      <c r="F45" s="10">
        <v>1</v>
      </c>
      <c r="G45" s="10" t="s">
        <v>17</v>
      </c>
      <c r="H45" s="46">
        <v>1132588</v>
      </c>
      <c r="I45" s="47">
        <v>0.19</v>
      </c>
      <c r="J45" s="48">
        <v>215192</v>
      </c>
      <c r="K45" s="49">
        <v>1347780</v>
      </c>
      <c r="L45" s="49">
        <v>1347780</v>
      </c>
      <c r="M45" s="14">
        <v>1005000</v>
      </c>
      <c r="N45" s="12">
        <v>0.19</v>
      </c>
      <c r="O45" s="11">
        <f t="shared" si="0"/>
        <v>190950</v>
      </c>
      <c r="P45" s="13">
        <f t="shared" si="1"/>
        <v>1195950</v>
      </c>
      <c r="Q45" s="13">
        <f>+P45*F45</f>
        <v>1195950</v>
      </c>
      <c r="R45" s="15" t="s">
        <v>18</v>
      </c>
      <c r="S45" s="14">
        <v>1030655</v>
      </c>
      <c r="T45" s="12">
        <v>0.19</v>
      </c>
      <c r="U45" s="11">
        <f t="shared" si="2"/>
        <v>195824.45</v>
      </c>
      <c r="V45" s="13">
        <f t="shared" si="3"/>
        <v>1226479.45</v>
      </c>
      <c r="W45" s="13">
        <f>+V45*F45</f>
        <v>1226479.45</v>
      </c>
      <c r="X45" s="10" t="s">
        <v>18</v>
      </c>
      <c r="Y45" s="14">
        <v>1019329</v>
      </c>
      <c r="Z45" s="12">
        <v>0.19</v>
      </c>
      <c r="AA45" s="11">
        <f t="shared" si="32"/>
        <v>193672.51</v>
      </c>
      <c r="AB45" s="13">
        <f t="shared" si="33"/>
        <v>1213001.51</v>
      </c>
      <c r="AC45" s="13">
        <f>+AB45*F45</f>
        <v>1213001.51</v>
      </c>
      <c r="AD45" s="10" t="s">
        <v>18</v>
      </c>
      <c r="AE45" s="14">
        <v>1100000</v>
      </c>
      <c r="AF45" s="12">
        <v>0.19</v>
      </c>
      <c r="AG45" s="11">
        <f t="shared" si="34"/>
        <v>209000</v>
      </c>
      <c r="AH45" s="13">
        <f t="shared" si="35"/>
        <v>1309000</v>
      </c>
      <c r="AI45" s="13">
        <f t="shared" si="36"/>
        <v>1309000</v>
      </c>
      <c r="AJ45" s="10" t="s">
        <v>18</v>
      </c>
    </row>
    <row r="46" spans="1:36" s="16" customFormat="1" ht="130.5" customHeight="1" thickBot="1" x14ac:dyDescent="0.4">
      <c r="A46" s="7"/>
      <c r="B46" s="4">
        <v>37</v>
      </c>
      <c r="C46" s="8" t="s">
        <v>104</v>
      </c>
      <c r="D46" s="8" t="s">
        <v>105</v>
      </c>
      <c r="E46" s="9" t="s">
        <v>106</v>
      </c>
      <c r="F46" s="10">
        <v>1</v>
      </c>
      <c r="G46" s="10" t="s">
        <v>17</v>
      </c>
      <c r="H46" s="46">
        <v>1132588</v>
      </c>
      <c r="I46" s="47">
        <v>0.19</v>
      </c>
      <c r="J46" s="48">
        <v>215192</v>
      </c>
      <c r="K46" s="49">
        <v>1347780</v>
      </c>
      <c r="L46" s="49">
        <v>1347780</v>
      </c>
      <c r="M46" s="14">
        <v>1005000</v>
      </c>
      <c r="N46" s="12">
        <v>0.19</v>
      </c>
      <c r="O46" s="11">
        <f t="shared" si="0"/>
        <v>190950</v>
      </c>
      <c r="P46" s="13">
        <f t="shared" si="1"/>
        <v>1195950</v>
      </c>
      <c r="Q46" s="13">
        <f>+P46*F46</f>
        <v>1195950</v>
      </c>
      <c r="R46" s="15" t="s">
        <v>18</v>
      </c>
      <c r="S46" s="14">
        <v>1030655</v>
      </c>
      <c r="T46" s="12">
        <v>0.19</v>
      </c>
      <c r="U46" s="11">
        <f t="shared" si="2"/>
        <v>195824.45</v>
      </c>
      <c r="V46" s="13">
        <f t="shared" si="3"/>
        <v>1226479.45</v>
      </c>
      <c r="W46" s="13">
        <f>+V46*F46</f>
        <v>1226479.45</v>
      </c>
      <c r="X46" s="10" t="s">
        <v>18</v>
      </c>
      <c r="Y46" s="14">
        <v>1019329</v>
      </c>
      <c r="Z46" s="12">
        <v>0.19</v>
      </c>
      <c r="AA46" s="11">
        <f t="shared" si="32"/>
        <v>193672.51</v>
      </c>
      <c r="AB46" s="13">
        <f t="shared" si="33"/>
        <v>1213001.51</v>
      </c>
      <c r="AC46" s="13">
        <f>+AB46*F46</f>
        <v>1213001.51</v>
      </c>
      <c r="AD46" s="10" t="s">
        <v>18</v>
      </c>
      <c r="AE46" s="14">
        <v>1100000</v>
      </c>
      <c r="AF46" s="12">
        <v>0.19</v>
      </c>
      <c r="AG46" s="11">
        <f t="shared" si="34"/>
        <v>209000</v>
      </c>
      <c r="AH46" s="13">
        <f t="shared" si="35"/>
        <v>1309000</v>
      </c>
      <c r="AI46" s="13">
        <f t="shared" si="36"/>
        <v>1309000</v>
      </c>
      <c r="AJ46" s="10" t="s">
        <v>18</v>
      </c>
    </row>
    <row r="47" spans="1:36" s="16" customFormat="1" ht="80.25" customHeight="1" thickBot="1" x14ac:dyDescent="0.4">
      <c r="A47" s="7"/>
      <c r="B47" s="4">
        <v>38</v>
      </c>
      <c r="C47" s="8" t="s">
        <v>107</v>
      </c>
      <c r="D47" s="8" t="s">
        <v>108</v>
      </c>
      <c r="E47" s="9" t="s">
        <v>109</v>
      </c>
      <c r="F47" s="10">
        <v>1</v>
      </c>
      <c r="G47" s="10" t="s">
        <v>17</v>
      </c>
      <c r="H47" s="46">
        <v>1132588</v>
      </c>
      <c r="I47" s="47">
        <v>0.19</v>
      </c>
      <c r="J47" s="48">
        <v>215192</v>
      </c>
      <c r="K47" s="49">
        <v>1347780</v>
      </c>
      <c r="L47" s="49">
        <v>1347780</v>
      </c>
      <c r="M47" s="14">
        <v>1005000</v>
      </c>
      <c r="N47" s="12">
        <v>0.19</v>
      </c>
      <c r="O47" s="11">
        <f t="shared" si="0"/>
        <v>190950</v>
      </c>
      <c r="P47" s="13">
        <f t="shared" si="1"/>
        <v>1195950</v>
      </c>
      <c r="Q47" s="13">
        <f>+P47*F47</f>
        <v>1195950</v>
      </c>
      <c r="R47" s="15" t="s">
        <v>18</v>
      </c>
      <c r="S47" s="14">
        <v>1030655</v>
      </c>
      <c r="T47" s="12">
        <v>0.19</v>
      </c>
      <c r="U47" s="11">
        <f t="shared" si="2"/>
        <v>195824.45</v>
      </c>
      <c r="V47" s="13">
        <f t="shared" si="3"/>
        <v>1226479.45</v>
      </c>
      <c r="W47" s="13">
        <f>+V47*F47</f>
        <v>1226479.45</v>
      </c>
      <c r="X47" s="10" t="s">
        <v>18</v>
      </c>
      <c r="Y47" s="14">
        <v>1019329</v>
      </c>
      <c r="Z47" s="12">
        <v>0.19</v>
      </c>
      <c r="AA47" s="11">
        <f t="shared" si="32"/>
        <v>193672.51</v>
      </c>
      <c r="AB47" s="13">
        <f t="shared" si="33"/>
        <v>1213001.51</v>
      </c>
      <c r="AC47" s="13">
        <f>+AB47*F47</f>
        <v>1213001.51</v>
      </c>
      <c r="AD47" s="10" t="s">
        <v>18</v>
      </c>
      <c r="AE47" s="14">
        <v>1100000</v>
      </c>
      <c r="AF47" s="12">
        <v>0.19</v>
      </c>
      <c r="AG47" s="11">
        <f t="shared" si="34"/>
        <v>209000</v>
      </c>
      <c r="AH47" s="13">
        <f t="shared" si="35"/>
        <v>1309000</v>
      </c>
      <c r="AI47" s="13">
        <f t="shared" si="36"/>
        <v>1309000</v>
      </c>
      <c r="AJ47" s="10" t="s">
        <v>18</v>
      </c>
    </row>
    <row r="48" spans="1:36" s="16" customFormat="1" ht="19" thickBot="1" x14ac:dyDescent="0.4">
      <c r="A48" s="7"/>
      <c r="B48" s="4">
        <v>39</v>
      </c>
      <c r="C48" s="70" t="s">
        <v>110</v>
      </c>
      <c r="D48" s="70"/>
      <c r="E48" s="70"/>
      <c r="F48" s="19"/>
      <c r="G48" s="19"/>
      <c r="H48" s="50"/>
      <c r="I48" s="51"/>
      <c r="J48" s="52"/>
      <c r="K48" s="51"/>
      <c r="L48" s="51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37"/>
      <c r="Y48" s="19"/>
      <c r="Z48" s="19"/>
      <c r="AA48" s="19"/>
      <c r="AB48" s="19"/>
      <c r="AC48" s="19"/>
      <c r="AD48" s="37"/>
      <c r="AE48" s="19"/>
      <c r="AF48" s="19"/>
      <c r="AG48" s="19"/>
      <c r="AH48" s="19"/>
      <c r="AI48" s="13">
        <f t="shared" si="36"/>
        <v>0</v>
      </c>
      <c r="AJ48" s="37"/>
    </row>
    <row r="49" spans="1:36" s="16" customFormat="1" ht="117" customHeight="1" thickBot="1" x14ac:dyDescent="0.4">
      <c r="A49" s="7"/>
      <c r="B49" s="4">
        <v>40</v>
      </c>
      <c r="C49" s="8" t="s">
        <v>111</v>
      </c>
      <c r="D49" s="8" t="s">
        <v>112</v>
      </c>
      <c r="E49" s="9" t="s">
        <v>113</v>
      </c>
      <c r="F49" s="10">
        <v>1</v>
      </c>
      <c r="G49" s="10" t="s">
        <v>17</v>
      </c>
      <c r="H49" s="46">
        <v>1132588</v>
      </c>
      <c r="I49" s="47">
        <v>0.19</v>
      </c>
      <c r="J49" s="48">
        <v>215192</v>
      </c>
      <c r="K49" s="49">
        <v>1347780</v>
      </c>
      <c r="L49" s="49">
        <v>1347780</v>
      </c>
      <c r="M49" s="14">
        <v>1005000</v>
      </c>
      <c r="N49" s="12">
        <v>0.19</v>
      </c>
      <c r="O49" s="11">
        <f t="shared" si="0"/>
        <v>190950</v>
      </c>
      <c r="P49" s="13">
        <f t="shared" si="1"/>
        <v>1195950</v>
      </c>
      <c r="Q49" s="13">
        <f>+P49*F49</f>
        <v>1195950</v>
      </c>
      <c r="R49" s="15" t="s">
        <v>18</v>
      </c>
      <c r="S49" s="14">
        <v>1030655</v>
      </c>
      <c r="T49" s="12">
        <v>0.19</v>
      </c>
      <c r="U49" s="11">
        <f t="shared" si="2"/>
        <v>195824.45</v>
      </c>
      <c r="V49" s="13">
        <f t="shared" si="3"/>
        <v>1226479.45</v>
      </c>
      <c r="W49" s="13">
        <f>+V49*F49</f>
        <v>1226479.45</v>
      </c>
      <c r="X49" s="10" t="s">
        <v>18</v>
      </c>
      <c r="Y49" s="14">
        <v>1019329</v>
      </c>
      <c r="Z49" s="12">
        <v>0.19</v>
      </c>
      <c r="AA49" s="11">
        <f t="shared" ref="AA49:AA53" si="37">+Y49*Z49</f>
        <v>193672.51</v>
      </c>
      <c r="AB49" s="13">
        <f t="shared" ref="AB49:AB53" si="38">+Y49+AA49</f>
        <v>1213001.51</v>
      </c>
      <c r="AC49" s="13">
        <f>+AB49*F49</f>
        <v>1213001.51</v>
      </c>
      <c r="AD49" s="10" t="s">
        <v>18</v>
      </c>
      <c r="AE49" s="14">
        <v>1100000</v>
      </c>
      <c r="AF49" s="12">
        <v>0.19</v>
      </c>
      <c r="AG49" s="11">
        <f t="shared" ref="AG49:AG53" si="39">+AE49*AF49</f>
        <v>209000</v>
      </c>
      <c r="AH49" s="13">
        <f t="shared" ref="AH49:AH53" si="40">+AE49+AG49</f>
        <v>1309000</v>
      </c>
      <c r="AI49" s="13">
        <f t="shared" si="36"/>
        <v>1309000</v>
      </c>
      <c r="AJ49" s="10" t="s">
        <v>18</v>
      </c>
    </row>
    <row r="50" spans="1:36" s="16" customFormat="1" ht="225" customHeight="1" thickBot="1" x14ac:dyDescent="0.4">
      <c r="A50" s="7"/>
      <c r="B50" s="4">
        <v>41</v>
      </c>
      <c r="C50" s="8" t="s">
        <v>114</v>
      </c>
      <c r="D50" s="8" t="s">
        <v>115</v>
      </c>
      <c r="E50" s="9" t="s">
        <v>116</v>
      </c>
      <c r="F50" s="10">
        <v>1</v>
      </c>
      <c r="G50" s="10" t="s">
        <v>17</v>
      </c>
      <c r="H50" s="46">
        <v>1132588</v>
      </c>
      <c r="I50" s="47">
        <v>0.19</v>
      </c>
      <c r="J50" s="48">
        <v>215192</v>
      </c>
      <c r="K50" s="49">
        <v>1347780</v>
      </c>
      <c r="L50" s="49">
        <v>1347780</v>
      </c>
      <c r="M50" s="14">
        <v>1005000</v>
      </c>
      <c r="N50" s="12">
        <v>0.19</v>
      </c>
      <c r="O50" s="11">
        <f t="shared" si="0"/>
        <v>190950</v>
      </c>
      <c r="P50" s="13">
        <f t="shared" si="1"/>
        <v>1195950</v>
      </c>
      <c r="Q50" s="13">
        <f>+P50*F50</f>
        <v>1195950</v>
      </c>
      <c r="R50" s="15" t="s">
        <v>18</v>
      </c>
      <c r="S50" s="14">
        <v>1030655</v>
      </c>
      <c r="T50" s="12">
        <v>0.19</v>
      </c>
      <c r="U50" s="11">
        <f t="shared" si="2"/>
        <v>195824.45</v>
      </c>
      <c r="V50" s="13">
        <f t="shared" si="3"/>
        <v>1226479.45</v>
      </c>
      <c r="W50" s="13">
        <f>+V50*F50</f>
        <v>1226479.45</v>
      </c>
      <c r="X50" s="10" t="s">
        <v>18</v>
      </c>
      <c r="Y50" s="14">
        <v>1019329</v>
      </c>
      <c r="Z50" s="12">
        <v>0.19</v>
      </c>
      <c r="AA50" s="11">
        <f t="shared" si="37"/>
        <v>193672.51</v>
      </c>
      <c r="AB50" s="13">
        <f t="shared" si="38"/>
        <v>1213001.51</v>
      </c>
      <c r="AC50" s="13">
        <f>+AB50*F50</f>
        <v>1213001.51</v>
      </c>
      <c r="AD50" s="10" t="s">
        <v>18</v>
      </c>
      <c r="AE50" s="14">
        <v>1100000</v>
      </c>
      <c r="AF50" s="12">
        <v>0.19</v>
      </c>
      <c r="AG50" s="11">
        <f t="shared" si="39"/>
        <v>209000</v>
      </c>
      <c r="AH50" s="13">
        <f t="shared" si="40"/>
        <v>1309000</v>
      </c>
      <c r="AI50" s="13">
        <f t="shared" si="36"/>
        <v>1309000</v>
      </c>
      <c r="AJ50" s="10" t="s">
        <v>18</v>
      </c>
    </row>
    <row r="51" spans="1:36" s="16" customFormat="1" ht="74" thickBot="1" x14ac:dyDescent="0.4">
      <c r="A51" s="7"/>
      <c r="B51" s="4">
        <v>42</v>
      </c>
      <c r="C51" s="8" t="s">
        <v>117</v>
      </c>
      <c r="D51" s="8" t="s">
        <v>118</v>
      </c>
      <c r="E51" s="9" t="s">
        <v>119</v>
      </c>
      <c r="F51" s="10">
        <v>1</v>
      </c>
      <c r="G51" s="10" t="s">
        <v>17</v>
      </c>
      <c r="H51" s="46">
        <v>1132588</v>
      </c>
      <c r="I51" s="47">
        <v>0.19</v>
      </c>
      <c r="J51" s="48">
        <v>215192</v>
      </c>
      <c r="K51" s="49">
        <v>1347780</v>
      </c>
      <c r="L51" s="49">
        <v>1347780</v>
      </c>
      <c r="M51" s="14">
        <v>1005000</v>
      </c>
      <c r="N51" s="12">
        <v>0.19</v>
      </c>
      <c r="O51" s="11">
        <f t="shared" si="0"/>
        <v>190950</v>
      </c>
      <c r="P51" s="13">
        <f t="shared" si="1"/>
        <v>1195950</v>
      </c>
      <c r="Q51" s="13">
        <f>+P51*F51</f>
        <v>1195950</v>
      </c>
      <c r="R51" s="15" t="s">
        <v>18</v>
      </c>
      <c r="S51" s="14">
        <v>1030655</v>
      </c>
      <c r="T51" s="12">
        <v>0.19</v>
      </c>
      <c r="U51" s="11">
        <f t="shared" si="2"/>
        <v>195824.45</v>
      </c>
      <c r="V51" s="13">
        <f t="shared" si="3"/>
        <v>1226479.45</v>
      </c>
      <c r="W51" s="13">
        <f>+V51*F51</f>
        <v>1226479.45</v>
      </c>
      <c r="X51" s="10" t="s">
        <v>18</v>
      </c>
      <c r="Y51" s="14">
        <v>1019329</v>
      </c>
      <c r="Z51" s="12">
        <v>0.19</v>
      </c>
      <c r="AA51" s="11">
        <f t="shared" si="37"/>
        <v>193672.51</v>
      </c>
      <c r="AB51" s="13">
        <f t="shared" si="38"/>
        <v>1213001.51</v>
      </c>
      <c r="AC51" s="13">
        <f>+AB51*F51</f>
        <v>1213001.51</v>
      </c>
      <c r="AD51" s="10" t="s">
        <v>18</v>
      </c>
      <c r="AE51" s="14">
        <v>1100000</v>
      </c>
      <c r="AF51" s="12">
        <v>0.19</v>
      </c>
      <c r="AG51" s="11">
        <f t="shared" si="39"/>
        <v>209000</v>
      </c>
      <c r="AH51" s="13">
        <f t="shared" si="40"/>
        <v>1309000</v>
      </c>
      <c r="AI51" s="13">
        <f t="shared" si="36"/>
        <v>1309000</v>
      </c>
      <c r="AJ51" s="10" t="s">
        <v>18</v>
      </c>
    </row>
    <row r="52" spans="1:36" s="16" customFormat="1" ht="63.5" thickBot="1" x14ac:dyDescent="0.4">
      <c r="A52" s="7"/>
      <c r="B52" s="4">
        <v>43</v>
      </c>
      <c r="C52" s="8" t="s">
        <v>120</v>
      </c>
      <c r="D52" s="8" t="s">
        <v>121</v>
      </c>
      <c r="E52" s="9" t="s">
        <v>122</v>
      </c>
      <c r="F52" s="10">
        <v>1</v>
      </c>
      <c r="G52" s="10" t="s">
        <v>17</v>
      </c>
      <c r="H52" s="46">
        <v>1132588</v>
      </c>
      <c r="I52" s="47">
        <v>0.19</v>
      </c>
      <c r="J52" s="48">
        <v>215192</v>
      </c>
      <c r="K52" s="49">
        <v>1347780</v>
      </c>
      <c r="L52" s="49">
        <v>1347780</v>
      </c>
      <c r="M52" s="14">
        <v>1005000</v>
      </c>
      <c r="N52" s="12">
        <v>0.19</v>
      </c>
      <c r="O52" s="11">
        <f t="shared" si="0"/>
        <v>190950</v>
      </c>
      <c r="P52" s="13">
        <f t="shared" si="1"/>
        <v>1195950</v>
      </c>
      <c r="Q52" s="13">
        <f>+P52*F52</f>
        <v>1195950</v>
      </c>
      <c r="R52" s="15" t="s">
        <v>18</v>
      </c>
      <c r="S52" s="14">
        <v>1030655</v>
      </c>
      <c r="T52" s="12">
        <v>0.19</v>
      </c>
      <c r="U52" s="11">
        <f t="shared" si="2"/>
        <v>195824.45</v>
      </c>
      <c r="V52" s="13">
        <f t="shared" si="3"/>
        <v>1226479.45</v>
      </c>
      <c r="W52" s="13">
        <f>+V52*F52</f>
        <v>1226479.45</v>
      </c>
      <c r="X52" s="10" t="s">
        <v>18</v>
      </c>
      <c r="Y52" s="14">
        <v>1019329</v>
      </c>
      <c r="Z52" s="12">
        <v>0.19</v>
      </c>
      <c r="AA52" s="11">
        <f t="shared" si="37"/>
        <v>193672.51</v>
      </c>
      <c r="AB52" s="13">
        <f t="shared" si="38"/>
        <v>1213001.51</v>
      </c>
      <c r="AC52" s="13">
        <f>+AB52*F52</f>
        <v>1213001.51</v>
      </c>
      <c r="AD52" s="10" t="s">
        <v>18</v>
      </c>
      <c r="AE52" s="14">
        <v>1100000</v>
      </c>
      <c r="AF52" s="12">
        <v>0.19</v>
      </c>
      <c r="AG52" s="11">
        <f t="shared" si="39"/>
        <v>209000</v>
      </c>
      <c r="AH52" s="13">
        <f t="shared" si="40"/>
        <v>1309000</v>
      </c>
      <c r="AI52" s="13">
        <f t="shared" si="36"/>
        <v>1309000</v>
      </c>
      <c r="AJ52" s="10" t="s">
        <v>18</v>
      </c>
    </row>
    <row r="53" spans="1:36" s="16" customFormat="1" ht="102" customHeight="1" thickBot="1" x14ac:dyDescent="0.4">
      <c r="A53" s="7"/>
      <c r="B53" s="4">
        <v>44</v>
      </c>
      <c r="C53" s="8" t="s">
        <v>123</v>
      </c>
      <c r="D53" s="8" t="s">
        <v>124</v>
      </c>
      <c r="E53" s="9" t="s">
        <v>125</v>
      </c>
      <c r="F53" s="10">
        <v>1</v>
      </c>
      <c r="G53" s="10" t="s">
        <v>17</v>
      </c>
      <c r="H53" s="46">
        <v>1132588</v>
      </c>
      <c r="I53" s="47">
        <v>0.19</v>
      </c>
      <c r="J53" s="48">
        <v>215192</v>
      </c>
      <c r="K53" s="49">
        <v>1347780</v>
      </c>
      <c r="L53" s="49">
        <v>1347780</v>
      </c>
      <c r="M53" s="40">
        <v>1005000</v>
      </c>
      <c r="N53" s="41">
        <v>0.19</v>
      </c>
      <c r="O53" s="42">
        <f t="shared" si="0"/>
        <v>190950</v>
      </c>
      <c r="P53" s="43">
        <f t="shared" si="1"/>
        <v>1195950</v>
      </c>
      <c r="Q53" s="43">
        <f>+P53*F53</f>
        <v>1195950</v>
      </c>
      <c r="R53" s="44" t="s">
        <v>18</v>
      </c>
      <c r="S53" s="40">
        <v>1030655</v>
      </c>
      <c r="T53" s="41">
        <v>0.19</v>
      </c>
      <c r="U53" s="42">
        <f t="shared" si="2"/>
        <v>195824.45</v>
      </c>
      <c r="V53" s="43">
        <f t="shared" si="3"/>
        <v>1226479.45</v>
      </c>
      <c r="W53" s="43">
        <f>+V53*F53</f>
        <v>1226479.45</v>
      </c>
      <c r="X53" s="10" t="s">
        <v>18</v>
      </c>
      <c r="Y53" s="40">
        <v>1019329</v>
      </c>
      <c r="Z53" s="41">
        <v>0.19</v>
      </c>
      <c r="AA53" s="42">
        <f t="shared" si="37"/>
        <v>193672.51</v>
      </c>
      <c r="AB53" s="13">
        <f t="shared" si="38"/>
        <v>1213001.51</v>
      </c>
      <c r="AC53" s="13">
        <f>+AB53*F53</f>
        <v>1213001.51</v>
      </c>
      <c r="AD53" s="10" t="s">
        <v>18</v>
      </c>
      <c r="AE53" s="14">
        <v>1100000</v>
      </c>
      <c r="AF53" s="12">
        <v>0.19</v>
      </c>
      <c r="AG53" s="11">
        <f t="shared" si="39"/>
        <v>209000</v>
      </c>
      <c r="AH53" s="13">
        <f t="shared" si="40"/>
        <v>1309000</v>
      </c>
      <c r="AI53" s="13">
        <f t="shared" si="36"/>
        <v>1309000</v>
      </c>
      <c r="AJ53" s="10" t="s">
        <v>18</v>
      </c>
    </row>
    <row r="54" spans="1:36" s="16" customFormat="1" ht="75" customHeight="1" thickBot="1" x14ac:dyDescent="0.4">
      <c r="A54" s="7"/>
      <c r="B54" s="23"/>
      <c r="C54" s="24"/>
      <c r="D54" s="24"/>
      <c r="E54" s="25"/>
      <c r="F54" s="26"/>
      <c r="G54" s="26"/>
      <c r="H54" s="57" t="s">
        <v>126</v>
      </c>
      <c r="I54" s="58"/>
      <c r="J54" s="58"/>
      <c r="K54" s="59"/>
      <c r="L54" s="45">
        <f>SUM(L9:L53)</f>
        <v>57374897.769999996</v>
      </c>
      <c r="M54" s="57" t="s">
        <v>126</v>
      </c>
      <c r="N54" s="58"/>
      <c r="O54" s="59"/>
      <c r="P54" s="67">
        <f>SUM(Q10:Q53)</f>
        <v>45459680</v>
      </c>
      <c r="Q54" s="68"/>
      <c r="R54" s="53" t="s">
        <v>141</v>
      </c>
      <c r="S54" s="74" t="s">
        <v>126</v>
      </c>
      <c r="T54" s="75"/>
      <c r="U54" s="76"/>
      <c r="V54" s="77">
        <f>SUM(W10:W53)</f>
        <v>52211501.090000041</v>
      </c>
      <c r="W54" s="68"/>
      <c r="X54" s="55" t="s">
        <v>18</v>
      </c>
      <c r="Y54" s="74" t="s">
        <v>126</v>
      </c>
      <c r="Z54" s="75"/>
      <c r="AA54" s="76"/>
      <c r="AB54" s="80">
        <f>SUM(AC10:AC53)</f>
        <v>52770417.909999982</v>
      </c>
      <c r="AC54" s="81"/>
      <c r="AD54" s="55" t="s">
        <v>18</v>
      </c>
      <c r="AE54" s="82" t="s">
        <v>126</v>
      </c>
      <c r="AF54" s="83"/>
      <c r="AG54" s="83"/>
      <c r="AH54" s="84">
        <f>SUM(AI10:AI53)</f>
        <v>55989500</v>
      </c>
      <c r="AI54" s="85"/>
      <c r="AJ54" s="55" t="s">
        <v>18</v>
      </c>
    </row>
    <row r="55" spans="1:36" ht="37.15" customHeight="1" x14ac:dyDescent="0.45">
      <c r="R55" s="17"/>
      <c r="X55" s="54"/>
      <c r="AD55" s="54"/>
      <c r="AJ55" s="54"/>
    </row>
    <row r="57" spans="1:36" ht="46.15" customHeight="1" x14ac:dyDescent="0.45">
      <c r="D57" s="56" t="s">
        <v>142</v>
      </c>
      <c r="E57" s="56"/>
      <c r="F57" s="56"/>
      <c r="G57" s="56"/>
    </row>
    <row r="58" spans="1:36" ht="13" x14ac:dyDescent="0.3">
      <c r="A58" s="3"/>
      <c r="B58" s="26"/>
      <c r="C58" s="29"/>
      <c r="D58" s="69" t="s">
        <v>127</v>
      </c>
      <c r="E58" s="69"/>
      <c r="F58" s="69"/>
      <c r="G58" s="69"/>
      <c r="H58" s="35"/>
      <c r="I58" s="35"/>
      <c r="J58" s="35"/>
      <c r="K58" s="35"/>
      <c r="L58" s="35"/>
    </row>
    <row r="59" spans="1:36" ht="13" x14ac:dyDescent="0.3">
      <c r="A59" s="3"/>
      <c r="B59" s="26"/>
      <c r="C59" s="29"/>
      <c r="D59" s="71" t="s">
        <v>128</v>
      </c>
      <c r="E59" s="71"/>
      <c r="F59" s="71"/>
      <c r="G59" s="71"/>
      <c r="H59" s="36"/>
      <c r="I59" s="36"/>
      <c r="J59" s="36"/>
      <c r="K59" s="36"/>
      <c r="L59" s="36"/>
    </row>
    <row r="60" spans="1:36" ht="13" x14ac:dyDescent="0.3">
      <c r="A60" s="3"/>
      <c r="B60" s="26"/>
      <c r="C60" s="29"/>
      <c r="D60" s="71" t="s">
        <v>129</v>
      </c>
      <c r="E60" s="71"/>
      <c r="F60" s="71"/>
      <c r="G60" s="71"/>
      <c r="H60" s="36"/>
      <c r="I60" s="36"/>
      <c r="J60" s="36"/>
      <c r="K60" s="36"/>
      <c r="L60" s="36"/>
    </row>
    <row r="61" spans="1:36" ht="61.15" customHeight="1" x14ac:dyDescent="0.45">
      <c r="A61" s="3"/>
      <c r="B61" s="26"/>
      <c r="C61" s="29"/>
      <c r="D61" s="56" t="s">
        <v>142</v>
      </c>
      <c r="E61" s="56"/>
      <c r="F61" s="56"/>
      <c r="G61" s="56"/>
      <c r="H61" s="36"/>
      <c r="I61" s="36"/>
      <c r="J61" s="36"/>
      <c r="K61" s="36"/>
      <c r="L61" s="36"/>
    </row>
    <row r="62" spans="1:36" ht="13" x14ac:dyDescent="0.3">
      <c r="A62" s="3"/>
      <c r="B62" s="26"/>
      <c r="C62" s="29"/>
      <c r="D62" s="69" t="s">
        <v>127</v>
      </c>
      <c r="E62" s="69"/>
      <c r="F62" s="69"/>
      <c r="G62" s="69"/>
      <c r="H62" s="35"/>
      <c r="I62" s="35"/>
      <c r="J62" s="35"/>
      <c r="K62" s="35"/>
      <c r="L62" s="35"/>
    </row>
    <row r="63" spans="1:36" ht="13" x14ac:dyDescent="0.3">
      <c r="A63" s="3"/>
      <c r="B63" s="26"/>
      <c r="C63" s="29"/>
      <c r="D63" s="71" t="s">
        <v>130</v>
      </c>
      <c r="E63" s="71"/>
      <c r="F63" s="71"/>
      <c r="G63" s="71"/>
      <c r="H63" s="36"/>
      <c r="I63" s="36"/>
      <c r="J63" s="36"/>
      <c r="K63" s="36"/>
      <c r="L63" s="36"/>
    </row>
    <row r="64" spans="1:36" ht="13" x14ac:dyDescent="0.3">
      <c r="A64" s="3"/>
      <c r="B64" s="26"/>
      <c r="C64" s="29"/>
      <c r="D64" s="71" t="s">
        <v>131</v>
      </c>
      <c r="E64" s="71"/>
      <c r="F64" s="71"/>
      <c r="G64" s="71"/>
      <c r="H64" s="36"/>
      <c r="I64" s="36"/>
      <c r="J64" s="36"/>
      <c r="K64" s="36"/>
      <c r="L64" s="36"/>
    </row>
    <row r="65" spans="1:12" ht="13" x14ac:dyDescent="0.3">
      <c r="A65" s="3"/>
      <c r="B65" s="26"/>
      <c r="C65" s="29"/>
      <c r="D65" s="71" t="s">
        <v>132</v>
      </c>
      <c r="E65" s="71"/>
      <c r="F65" s="71"/>
      <c r="G65" s="71"/>
      <c r="H65" s="36"/>
      <c r="I65" s="36"/>
      <c r="J65" s="36"/>
      <c r="K65" s="36"/>
      <c r="L65" s="36"/>
    </row>
    <row r="66" spans="1:12" ht="64.900000000000006" customHeight="1" x14ac:dyDescent="0.45">
      <c r="A66" s="3"/>
      <c r="B66" s="26"/>
      <c r="C66" s="29"/>
      <c r="D66" s="56" t="s">
        <v>142</v>
      </c>
      <c r="E66" s="56"/>
      <c r="F66" s="56"/>
      <c r="G66" s="56"/>
      <c r="H66" s="36"/>
      <c r="I66" s="36"/>
      <c r="J66" s="36"/>
      <c r="K66" s="36"/>
      <c r="L66" s="36"/>
    </row>
    <row r="67" spans="1:12" ht="13" x14ac:dyDescent="0.3">
      <c r="A67" s="3"/>
      <c r="B67" s="26"/>
      <c r="C67" s="29"/>
      <c r="D67" s="69" t="s">
        <v>133</v>
      </c>
      <c r="E67" s="69"/>
      <c r="F67" s="69"/>
      <c r="G67" s="69"/>
      <c r="H67" s="35"/>
      <c r="I67" s="35"/>
      <c r="J67" s="35"/>
      <c r="K67" s="35"/>
      <c r="L67" s="35"/>
    </row>
    <row r="68" spans="1:12" ht="13" x14ac:dyDescent="0.3">
      <c r="A68" s="3"/>
      <c r="B68" s="26"/>
      <c r="C68" s="29"/>
      <c r="D68" s="71" t="s">
        <v>134</v>
      </c>
      <c r="E68" s="71"/>
      <c r="F68" s="71"/>
      <c r="G68" s="71"/>
      <c r="H68" s="36"/>
      <c r="I68" s="36"/>
      <c r="J68" s="36"/>
      <c r="K68" s="36"/>
      <c r="L68" s="36"/>
    </row>
    <row r="69" spans="1:12" ht="13" x14ac:dyDescent="0.3">
      <c r="A69" s="3"/>
      <c r="B69" s="26"/>
      <c r="C69" s="29"/>
      <c r="D69" s="71" t="s">
        <v>135</v>
      </c>
      <c r="E69" s="71"/>
      <c r="F69" s="71"/>
      <c r="G69" s="71"/>
      <c r="H69" s="36"/>
      <c r="I69" s="36"/>
      <c r="J69" s="36"/>
      <c r="K69" s="36"/>
      <c r="L69" s="36"/>
    </row>
    <row r="70" spans="1:12" ht="31" x14ac:dyDescent="0.45">
      <c r="F70" s="30"/>
      <c r="G70" s="30"/>
      <c r="H70" s="30"/>
      <c r="I70" s="30"/>
      <c r="J70" s="30"/>
      <c r="K70" s="30"/>
      <c r="L70" s="30"/>
    </row>
  </sheetData>
  <sheetProtection sheet="1" formatCells="0" formatColumns="0" formatRows="0" insertColumns="0" insertRows="0" insertHyperlinks="0" deleteColumns="0" deleteRows="0" sort="0" autoFilter="0" pivotTables="0"/>
  <autoFilter ref="B7:AJ55" xr:uid="{3F43E3AC-D5DA-4DA4-8FCE-CFD38EE9645F}">
    <filterColumn colId="6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3" showButton="0"/>
    <filterColumn colId="24" showButton="0"/>
    <filterColumn colId="25" showButton="0"/>
    <filterColumn colId="26" showButton="0"/>
    <filterColumn colId="29" showButton="0"/>
    <filterColumn colId="30" showButton="0"/>
    <filterColumn colId="31" showButton="0"/>
    <filterColumn colId="32" showButton="0"/>
  </autoFilter>
  <mergeCells count="61">
    <mergeCell ref="AE54:AG54"/>
    <mergeCell ref="AH54:AI54"/>
    <mergeCell ref="AE7:AI7"/>
    <mergeCell ref="AJ7:AJ9"/>
    <mergeCell ref="AE8:AE9"/>
    <mergeCell ref="AF8:AF9"/>
    <mergeCell ref="AG8:AG9"/>
    <mergeCell ref="AH8:AH9"/>
    <mergeCell ref="AI8:AI9"/>
    <mergeCell ref="S54:U54"/>
    <mergeCell ref="V54:W54"/>
    <mergeCell ref="Y7:AC7"/>
    <mergeCell ref="AD7:AD9"/>
    <mergeCell ref="Y8:Y9"/>
    <mergeCell ref="Z8:Z9"/>
    <mergeCell ref="AA8:AA9"/>
    <mergeCell ref="AB8:AB9"/>
    <mergeCell ref="AC8:AC9"/>
    <mergeCell ref="Y54:AA54"/>
    <mergeCell ref="AB54:AC54"/>
    <mergeCell ref="D67:G67"/>
    <mergeCell ref="D68:G68"/>
    <mergeCell ref="D69:G69"/>
    <mergeCell ref="S7:W7"/>
    <mergeCell ref="X7:X9"/>
    <mergeCell ref="S8:S9"/>
    <mergeCell ref="T8:T9"/>
    <mergeCell ref="U8:U9"/>
    <mergeCell ref="V8:V9"/>
    <mergeCell ref="W8:W9"/>
    <mergeCell ref="D59:G59"/>
    <mergeCell ref="D60:G60"/>
    <mergeCell ref="D62:G62"/>
    <mergeCell ref="D63:G63"/>
    <mergeCell ref="D64:G64"/>
    <mergeCell ref="D65:G65"/>
    <mergeCell ref="C19:E19"/>
    <mergeCell ref="C28:E28"/>
    <mergeCell ref="C36:E36"/>
    <mergeCell ref="C42:E42"/>
    <mergeCell ref="Q8:Q9"/>
    <mergeCell ref="M8:M9"/>
    <mergeCell ref="N8:N9"/>
    <mergeCell ref="O8:O9"/>
    <mergeCell ref="P8:P9"/>
    <mergeCell ref="D57:G57"/>
    <mergeCell ref="D61:G61"/>
    <mergeCell ref="D66:G66"/>
    <mergeCell ref="H54:K54"/>
    <mergeCell ref="B3:AJ3"/>
    <mergeCell ref="R7:R9"/>
    <mergeCell ref="F8:F9"/>
    <mergeCell ref="G8:G9"/>
    <mergeCell ref="M7:Q7"/>
    <mergeCell ref="H7:L7"/>
    <mergeCell ref="M54:O54"/>
    <mergeCell ref="P54:Q54"/>
    <mergeCell ref="D58:G58"/>
    <mergeCell ref="C48:E48"/>
    <mergeCell ref="C9:E9"/>
    <mergeCell ref="C14:E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281" scale="27" orientation="landscape" r:id="rId1"/>
  <rowBreaks count="2" manualBreakCount="2">
    <brk id="18" max="35" man="1"/>
    <brk id="41" max="35" man="1"/>
  </rowBreaks>
  <colBreaks count="1" manualBreakCount="1">
    <brk id="36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VERIFICACION ECONOMICA</vt:lpstr>
      <vt:lpstr>'VERIFICACION ECONOMICA'!Área_de_impresión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economico12</dc:creator>
  <cp:lastModifiedBy>Gloria Daniela   Duarte Peralta</cp:lastModifiedBy>
  <dcterms:created xsi:type="dcterms:W3CDTF">2025-11-13T12:14:33Z</dcterms:created>
  <dcterms:modified xsi:type="dcterms:W3CDTF">2025-11-15T02:00:33Z</dcterms:modified>
</cp:coreProperties>
</file>