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CONTRATACION5\OneDrive - Municipio de Chía\CONTRACION CHIA 2024-2027\VIGENCIA 2025\SECOP II\CO1.PCCNTR.8216453-CORPOITA-SDE D. DESARROLLO AGROPECUARIO\PRECONTRACTUAL\"/>
    </mc:Choice>
  </mc:AlternateContent>
  <bookViews>
    <workbookView xWindow="0" yWindow="0" windowWidth="28800" windowHeight="12330"/>
  </bookViews>
  <sheets>
    <sheet name="COTIZACIONES" sheetId="1" r:id="rId1"/>
  </sheets>
  <definedNames>
    <definedName name="_xlnm._FilterDatabase" localSheetId="0" hidden="1">COTIZACIONES!$A$7:$AR$76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M74" i="1" l="1"/>
  <c r="AG74" i="1"/>
  <c r="AE61" i="1"/>
  <c r="AE73" i="1"/>
  <c r="AF73" i="1" s="1"/>
  <c r="AG73" i="1" s="1"/>
  <c r="AE72" i="1"/>
  <c r="AF72" i="1" s="1"/>
  <c r="AG72" i="1" s="1"/>
  <c r="AE71" i="1"/>
  <c r="AF71" i="1" s="1"/>
  <c r="AG71" i="1" s="1"/>
  <c r="AE70" i="1"/>
  <c r="AF70" i="1" s="1"/>
  <c r="AG70" i="1" s="1"/>
  <c r="AE69" i="1"/>
  <c r="AF69" i="1" s="1"/>
  <c r="AG69" i="1" s="1"/>
  <c r="AE68" i="1"/>
  <c r="AF68" i="1" s="1"/>
  <c r="AG68" i="1" s="1"/>
  <c r="AE67" i="1"/>
  <c r="AF67" i="1" s="1"/>
  <c r="AG67" i="1" s="1"/>
  <c r="AE66" i="1"/>
  <c r="AF66" i="1" s="1"/>
  <c r="AG66" i="1" s="1"/>
  <c r="AE65" i="1"/>
  <c r="AF65" i="1" s="1"/>
  <c r="AG65" i="1" s="1"/>
  <c r="AE64" i="1"/>
  <c r="AF64" i="1" s="1"/>
  <c r="AG64" i="1" s="1"/>
  <c r="AE63" i="1"/>
  <c r="AF63" i="1" s="1"/>
  <c r="AG63" i="1" s="1"/>
  <c r="AE62" i="1"/>
  <c r="AF62" i="1" s="1"/>
  <c r="AG62" i="1" s="1"/>
  <c r="AF61" i="1"/>
  <c r="AG61" i="1" s="1"/>
  <c r="AE60" i="1"/>
  <c r="AF60" i="1" s="1"/>
  <c r="AG60" i="1" s="1"/>
  <c r="AE59" i="1"/>
  <c r="AF59" i="1" s="1"/>
  <c r="AG59" i="1" s="1"/>
  <c r="AE58" i="1"/>
  <c r="AF58" i="1" s="1"/>
  <c r="AG58" i="1" s="1"/>
  <c r="AE57" i="1"/>
  <c r="AF57" i="1" s="1"/>
  <c r="AG57" i="1" s="1"/>
  <c r="AE56" i="1"/>
  <c r="AF56" i="1" s="1"/>
  <c r="AG56" i="1" s="1"/>
  <c r="AE55" i="1"/>
  <c r="AF55" i="1" s="1"/>
  <c r="AG55" i="1" s="1"/>
  <c r="AE54" i="1"/>
  <c r="AF54" i="1" s="1"/>
  <c r="AG54" i="1" s="1"/>
  <c r="AE53" i="1"/>
  <c r="AF53" i="1" s="1"/>
  <c r="AG53" i="1" s="1"/>
  <c r="AE52" i="1"/>
  <c r="AF52" i="1" s="1"/>
  <c r="AG52" i="1" s="1"/>
  <c r="AF51" i="1"/>
  <c r="AG51" i="1" s="1"/>
  <c r="AE51" i="1"/>
  <c r="AE50" i="1"/>
  <c r="AF50" i="1" s="1"/>
  <c r="AG50" i="1" s="1"/>
  <c r="AE49" i="1"/>
  <c r="AF49" i="1" s="1"/>
  <c r="AG49" i="1" s="1"/>
  <c r="AE48" i="1"/>
  <c r="AF48" i="1" s="1"/>
  <c r="AG48" i="1" s="1"/>
  <c r="AE47" i="1"/>
  <c r="AF47" i="1" s="1"/>
  <c r="AG47" i="1" s="1"/>
  <c r="AE46" i="1"/>
  <c r="AF46" i="1" s="1"/>
  <c r="AG46" i="1" s="1"/>
  <c r="AE45" i="1"/>
  <c r="AF45" i="1" s="1"/>
  <c r="AG45" i="1" s="1"/>
  <c r="AE44" i="1"/>
  <c r="AF44" i="1" s="1"/>
  <c r="AG44" i="1" s="1"/>
  <c r="AE43" i="1"/>
  <c r="AF43" i="1" s="1"/>
  <c r="AG43" i="1" s="1"/>
  <c r="AE42" i="1"/>
  <c r="AF42" i="1" s="1"/>
  <c r="AG42" i="1" s="1"/>
  <c r="AE41" i="1"/>
  <c r="AF41" i="1" s="1"/>
  <c r="AG41" i="1" s="1"/>
  <c r="AE40" i="1"/>
  <c r="AF40" i="1" s="1"/>
  <c r="AG40" i="1" s="1"/>
  <c r="AE39" i="1"/>
  <c r="AF39" i="1" s="1"/>
  <c r="AG39" i="1" s="1"/>
  <c r="AE38" i="1"/>
  <c r="AF38" i="1" s="1"/>
  <c r="AG38" i="1" s="1"/>
  <c r="AE37" i="1"/>
  <c r="AF37" i="1" s="1"/>
  <c r="AG37" i="1" s="1"/>
  <c r="AE36" i="1"/>
  <c r="AF36" i="1" s="1"/>
  <c r="AG36" i="1" s="1"/>
  <c r="AE35" i="1"/>
  <c r="AF35" i="1" s="1"/>
  <c r="AG35" i="1" s="1"/>
  <c r="AE34" i="1"/>
  <c r="AF34" i="1" s="1"/>
  <c r="AG34" i="1" s="1"/>
  <c r="AE33" i="1"/>
  <c r="AF33" i="1" s="1"/>
  <c r="AG33" i="1" s="1"/>
  <c r="AE32" i="1"/>
  <c r="AF32" i="1" s="1"/>
  <c r="AG32" i="1" s="1"/>
  <c r="AE31" i="1"/>
  <c r="AF31" i="1" s="1"/>
  <c r="AG31" i="1" s="1"/>
  <c r="AE30" i="1"/>
  <c r="AF30" i="1" s="1"/>
  <c r="AG30" i="1" s="1"/>
  <c r="AE29" i="1"/>
  <c r="AF29" i="1" s="1"/>
  <c r="AG29" i="1" s="1"/>
  <c r="AE28" i="1"/>
  <c r="AF28" i="1" s="1"/>
  <c r="AG28" i="1" s="1"/>
  <c r="AE27" i="1"/>
  <c r="AF27" i="1" s="1"/>
  <c r="AG27" i="1" s="1"/>
  <c r="AE26" i="1"/>
  <c r="AF26" i="1" s="1"/>
  <c r="AG26" i="1" s="1"/>
  <c r="AE25" i="1"/>
  <c r="AF25" i="1" s="1"/>
  <c r="AG25" i="1" s="1"/>
  <c r="AE24" i="1"/>
  <c r="AF24" i="1" s="1"/>
  <c r="AG24" i="1" s="1"/>
  <c r="AE23" i="1"/>
  <c r="AF23" i="1" s="1"/>
  <c r="AG23" i="1" s="1"/>
  <c r="AE22" i="1"/>
  <c r="AF22" i="1" s="1"/>
  <c r="AG22" i="1" s="1"/>
  <c r="AE21" i="1"/>
  <c r="AF21" i="1" s="1"/>
  <c r="AG21" i="1" s="1"/>
  <c r="AE20" i="1"/>
  <c r="AF20" i="1" s="1"/>
  <c r="AG20" i="1" s="1"/>
  <c r="AE19" i="1"/>
  <c r="AF19" i="1" s="1"/>
  <c r="AG19" i="1" s="1"/>
  <c r="AE18" i="1"/>
  <c r="AF18" i="1" s="1"/>
  <c r="AG18" i="1" s="1"/>
  <c r="AE17" i="1"/>
  <c r="AF17" i="1" s="1"/>
  <c r="AG17" i="1" s="1"/>
  <c r="AE16" i="1"/>
  <c r="AF16" i="1" s="1"/>
  <c r="AG16" i="1" s="1"/>
  <c r="AE15" i="1"/>
  <c r="AF15" i="1" s="1"/>
  <c r="AG15" i="1" s="1"/>
  <c r="AE14" i="1"/>
  <c r="AF14" i="1" s="1"/>
  <c r="AG14" i="1" s="1"/>
  <c r="AE13" i="1"/>
  <c r="AF13" i="1" s="1"/>
  <c r="AG13" i="1" s="1"/>
  <c r="AE12" i="1"/>
  <c r="AF12" i="1" s="1"/>
  <c r="AG12" i="1" s="1"/>
  <c r="AE11" i="1"/>
  <c r="AF11" i="1" s="1"/>
  <c r="AG11" i="1" s="1"/>
  <c r="AE10" i="1"/>
  <c r="AF10" i="1" s="1"/>
  <c r="AG10" i="1" s="1"/>
  <c r="AE9" i="1"/>
  <c r="AF9" i="1" s="1"/>
  <c r="AG9" i="1" s="1"/>
  <c r="AE8" i="1"/>
  <c r="AF8" i="1" s="1"/>
  <c r="AG8" i="1" s="1"/>
  <c r="AG75" i="1" l="1"/>
  <c r="AG76" i="1" s="1"/>
  <c r="AA74" i="1"/>
  <c r="O74" i="1"/>
  <c r="Y73" i="1"/>
  <c r="Z73" i="1" s="1"/>
  <c r="AA73" i="1" s="1"/>
  <c r="Y72" i="1"/>
  <c r="Z72" i="1" s="1"/>
  <c r="AA72" i="1" s="1"/>
  <c r="Y71" i="1"/>
  <c r="Z71" i="1" s="1"/>
  <c r="AA71" i="1" s="1"/>
  <c r="Y70" i="1"/>
  <c r="Z70" i="1" s="1"/>
  <c r="AA70" i="1" s="1"/>
  <c r="Y69" i="1"/>
  <c r="Z69" i="1" s="1"/>
  <c r="AA69" i="1" s="1"/>
  <c r="Y68" i="1"/>
  <c r="Z68" i="1" s="1"/>
  <c r="AA68" i="1" s="1"/>
  <c r="Y67" i="1"/>
  <c r="Z67" i="1" s="1"/>
  <c r="AA67" i="1" s="1"/>
  <c r="Y66" i="1"/>
  <c r="Z66" i="1" s="1"/>
  <c r="AA66" i="1" s="1"/>
  <c r="Y65" i="1"/>
  <c r="Z65" i="1" s="1"/>
  <c r="AA65" i="1" s="1"/>
  <c r="Y64" i="1"/>
  <c r="Z64" i="1" s="1"/>
  <c r="AA64" i="1" s="1"/>
  <c r="Y63" i="1"/>
  <c r="Z63" i="1" s="1"/>
  <c r="AA63" i="1" s="1"/>
  <c r="Y62" i="1"/>
  <c r="Z62" i="1" s="1"/>
  <c r="AA62" i="1" s="1"/>
  <c r="Y61" i="1"/>
  <c r="Z61" i="1" s="1"/>
  <c r="AA61" i="1" s="1"/>
  <c r="Y60" i="1"/>
  <c r="Z60" i="1" s="1"/>
  <c r="AA60" i="1" s="1"/>
  <c r="Z59" i="1"/>
  <c r="AA59" i="1" s="1"/>
  <c r="Y59" i="1"/>
  <c r="Y58" i="1"/>
  <c r="Z58" i="1" s="1"/>
  <c r="AA58" i="1" s="1"/>
  <c r="Y57" i="1"/>
  <c r="Z57" i="1" s="1"/>
  <c r="AA57" i="1" s="1"/>
  <c r="Y56" i="1"/>
  <c r="Z56" i="1" s="1"/>
  <c r="AA56" i="1" s="1"/>
  <c r="Y55" i="1"/>
  <c r="Z55" i="1" s="1"/>
  <c r="AA55" i="1" s="1"/>
  <c r="Y54" i="1"/>
  <c r="Z54" i="1" s="1"/>
  <c r="AA54" i="1" s="1"/>
  <c r="Y53" i="1"/>
  <c r="Z53" i="1" s="1"/>
  <c r="AA53" i="1" s="1"/>
  <c r="Y52" i="1"/>
  <c r="Z52" i="1" s="1"/>
  <c r="AA52" i="1" s="1"/>
  <c r="Y51" i="1"/>
  <c r="Z51" i="1" s="1"/>
  <c r="AA51" i="1" s="1"/>
  <c r="Y50" i="1"/>
  <c r="Z50" i="1" s="1"/>
  <c r="AA50" i="1" s="1"/>
  <c r="Y49" i="1"/>
  <c r="Z49" i="1" s="1"/>
  <c r="AA49" i="1" s="1"/>
  <c r="Y48" i="1"/>
  <c r="Z48" i="1" s="1"/>
  <c r="AA48" i="1" s="1"/>
  <c r="Y47" i="1"/>
  <c r="Z47" i="1" s="1"/>
  <c r="AA47" i="1" s="1"/>
  <c r="Y46" i="1"/>
  <c r="Z46" i="1" s="1"/>
  <c r="AA46" i="1" s="1"/>
  <c r="Y45" i="1"/>
  <c r="Z45" i="1" s="1"/>
  <c r="AA45" i="1" s="1"/>
  <c r="Y44" i="1"/>
  <c r="Z44" i="1" s="1"/>
  <c r="AA44" i="1" s="1"/>
  <c r="Y43" i="1"/>
  <c r="Z43" i="1" s="1"/>
  <c r="AA43" i="1" s="1"/>
  <c r="Y42" i="1"/>
  <c r="Z42" i="1" s="1"/>
  <c r="AA42" i="1" s="1"/>
  <c r="Y41" i="1"/>
  <c r="Z41" i="1" s="1"/>
  <c r="AA41" i="1" s="1"/>
  <c r="Y40" i="1"/>
  <c r="Z40" i="1" s="1"/>
  <c r="AA40" i="1" s="1"/>
  <c r="Y39" i="1"/>
  <c r="Z39" i="1" s="1"/>
  <c r="AA39" i="1" s="1"/>
  <c r="Y38" i="1"/>
  <c r="Z38" i="1" s="1"/>
  <c r="AA38" i="1" s="1"/>
  <c r="Y37" i="1"/>
  <c r="Z37" i="1" s="1"/>
  <c r="AA37" i="1" s="1"/>
  <c r="Y36" i="1"/>
  <c r="Z36" i="1" s="1"/>
  <c r="AA36" i="1" s="1"/>
  <c r="Y35" i="1"/>
  <c r="Z35" i="1" s="1"/>
  <c r="AA35" i="1" s="1"/>
  <c r="Y34" i="1"/>
  <c r="Z34" i="1" s="1"/>
  <c r="AA34" i="1" s="1"/>
  <c r="Y33" i="1"/>
  <c r="Z33" i="1" s="1"/>
  <c r="AA33" i="1" s="1"/>
  <c r="Y32" i="1"/>
  <c r="Z32" i="1" s="1"/>
  <c r="AA32" i="1" s="1"/>
  <c r="Y31" i="1"/>
  <c r="Z31" i="1" s="1"/>
  <c r="AA31" i="1" s="1"/>
  <c r="Y30" i="1"/>
  <c r="Z30" i="1" s="1"/>
  <c r="AA30" i="1" s="1"/>
  <c r="Y29" i="1"/>
  <c r="Z29" i="1" s="1"/>
  <c r="AA29" i="1" s="1"/>
  <c r="Y28" i="1"/>
  <c r="Z28" i="1" s="1"/>
  <c r="AA28" i="1" s="1"/>
  <c r="Y27" i="1"/>
  <c r="Z27" i="1" s="1"/>
  <c r="AA27" i="1" s="1"/>
  <c r="Y26" i="1"/>
  <c r="Z26" i="1" s="1"/>
  <c r="AA26" i="1" s="1"/>
  <c r="Y25" i="1"/>
  <c r="Z25" i="1" s="1"/>
  <c r="AA25" i="1" s="1"/>
  <c r="Y24" i="1"/>
  <c r="Z24" i="1" s="1"/>
  <c r="AA24" i="1" s="1"/>
  <c r="Y23" i="1"/>
  <c r="Z23" i="1" s="1"/>
  <c r="AA23" i="1" s="1"/>
  <c r="Y22" i="1"/>
  <c r="Z22" i="1" s="1"/>
  <c r="AA22" i="1" s="1"/>
  <c r="Y21" i="1"/>
  <c r="Z21" i="1" s="1"/>
  <c r="AA21" i="1" s="1"/>
  <c r="Y20" i="1"/>
  <c r="Z20" i="1" s="1"/>
  <c r="AA20" i="1" s="1"/>
  <c r="Y19" i="1"/>
  <c r="Z19" i="1" s="1"/>
  <c r="AA19" i="1" s="1"/>
  <c r="Y18" i="1"/>
  <c r="Z18" i="1" s="1"/>
  <c r="AA18" i="1" s="1"/>
  <c r="Y17" i="1"/>
  <c r="Z17" i="1" s="1"/>
  <c r="AA17" i="1" s="1"/>
  <c r="Y16" i="1"/>
  <c r="Z16" i="1" s="1"/>
  <c r="AA16" i="1" s="1"/>
  <c r="Y15" i="1"/>
  <c r="Z15" i="1" s="1"/>
  <c r="AA15" i="1" s="1"/>
  <c r="Y14" i="1"/>
  <c r="Z14" i="1" s="1"/>
  <c r="AA14" i="1" s="1"/>
  <c r="Y13" i="1"/>
  <c r="Z13" i="1" s="1"/>
  <c r="AA13" i="1" s="1"/>
  <c r="Y12" i="1"/>
  <c r="Z12" i="1" s="1"/>
  <c r="AA12" i="1" s="1"/>
  <c r="Y11" i="1"/>
  <c r="Z11" i="1" s="1"/>
  <c r="AA11" i="1" s="1"/>
  <c r="Y10" i="1"/>
  <c r="Z10" i="1" s="1"/>
  <c r="AA10" i="1" s="1"/>
  <c r="Y9" i="1"/>
  <c r="Y8" i="1"/>
  <c r="Z8" i="1" s="1"/>
  <c r="AA8" i="1" s="1"/>
  <c r="U74" i="1"/>
  <c r="S9" i="1"/>
  <c r="T9" i="1" s="1"/>
  <c r="U9" i="1" s="1"/>
  <c r="S10" i="1"/>
  <c r="T10" i="1" s="1"/>
  <c r="U10" i="1" s="1"/>
  <c r="S11" i="1"/>
  <c r="T11" i="1" s="1"/>
  <c r="U11" i="1" s="1"/>
  <c r="S12" i="1"/>
  <c r="T12" i="1" s="1"/>
  <c r="U12" i="1" s="1"/>
  <c r="S13" i="1"/>
  <c r="T13" i="1" s="1"/>
  <c r="U13" i="1" s="1"/>
  <c r="S14" i="1"/>
  <c r="T14" i="1" s="1"/>
  <c r="U14" i="1" s="1"/>
  <c r="S15" i="1"/>
  <c r="T15" i="1" s="1"/>
  <c r="U15" i="1" s="1"/>
  <c r="S16" i="1"/>
  <c r="T16" i="1" s="1"/>
  <c r="U16" i="1" s="1"/>
  <c r="S17" i="1"/>
  <c r="T17" i="1" s="1"/>
  <c r="U17" i="1" s="1"/>
  <c r="S18" i="1"/>
  <c r="T18" i="1" s="1"/>
  <c r="U18" i="1" s="1"/>
  <c r="S19" i="1"/>
  <c r="T19" i="1" s="1"/>
  <c r="U19" i="1" s="1"/>
  <c r="S20" i="1"/>
  <c r="T20" i="1" s="1"/>
  <c r="U20" i="1" s="1"/>
  <c r="S21" i="1"/>
  <c r="T21" i="1" s="1"/>
  <c r="U21" i="1" s="1"/>
  <c r="S22" i="1"/>
  <c r="T22" i="1" s="1"/>
  <c r="U22" i="1" s="1"/>
  <c r="S23" i="1"/>
  <c r="T23" i="1" s="1"/>
  <c r="U23" i="1" s="1"/>
  <c r="S24" i="1"/>
  <c r="T24" i="1" s="1"/>
  <c r="U24" i="1" s="1"/>
  <c r="S25" i="1"/>
  <c r="T25" i="1" s="1"/>
  <c r="U25" i="1" s="1"/>
  <c r="S26" i="1"/>
  <c r="T26" i="1" s="1"/>
  <c r="U26" i="1" s="1"/>
  <c r="S27" i="1"/>
  <c r="T27" i="1" s="1"/>
  <c r="U27" i="1" s="1"/>
  <c r="S28" i="1"/>
  <c r="T28" i="1" s="1"/>
  <c r="U28" i="1" s="1"/>
  <c r="S29" i="1"/>
  <c r="T29" i="1" s="1"/>
  <c r="U29" i="1" s="1"/>
  <c r="S30" i="1"/>
  <c r="T30" i="1" s="1"/>
  <c r="U30" i="1" s="1"/>
  <c r="S31" i="1"/>
  <c r="T31" i="1" s="1"/>
  <c r="U31" i="1" s="1"/>
  <c r="S32" i="1"/>
  <c r="T32" i="1" s="1"/>
  <c r="U32" i="1" s="1"/>
  <c r="S33" i="1"/>
  <c r="T33" i="1" s="1"/>
  <c r="U33" i="1" s="1"/>
  <c r="S34" i="1"/>
  <c r="T34" i="1" s="1"/>
  <c r="U34" i="1" s="1"/>
  <c r="S35" i="1"/>
  <c r="T35" i="1" s="1"/>
  <c r="U35" i="1" s="1"/>
  <c r="S36" i="1"/>
  <c r="T36" i="1" s="1"/>
  <c r="U36" i="1" s="1"/>
  <c r="S37" i="1"/>
  <c r="T37" i="1" s="1"/>
  <c r="U37" i="1" s="1"/>
  <c r="S38" i="1"/>
  <c r="T38" i="1" s="1"/>
  <c r="U38" i="1" s="1"/>
  <c r="S39" i="1"/>
  <c r="T39" i="1" s="1"/>
  <c r="U39" i="1" s="1"/>
  <c r="S40" i="1"/>
  <c r="T40" i="1" s="1"/>
  <c r="U40" i="1" s="1"/>
  <c r="S41" i="1"/>
  <c r="T41" i="1" s="1"/>
  <c r="U41" i="1" s="1"/>
  <c r="S42" i="1"/>
  <c r="T42" i="1" s="1"/>
  <c r="U42" i="1" s="1"/>
  <c r="S43" i="1"/>
  <c r="T43" i="1" s="1"/>
  <c r="U43" i="1" s="1"/>
  <c r="S44" i="1"/>
  <c r="T44" i="1" s="1"/>
  <c r="U44" i="1" s="1"/>
  <c r="S45" i="1"/>
  <c r="T45" i="1" s="1"/>
  <c r="U45" i="1" s="1"/>
  <c r="S46" i="1"/>
  <c r="T46" i="1" s="1"/>
  <c r="U46" i="1" s="1"/>
  <c r="S47" i="1"/>
  <c r="T47" i="1" s="1"/>
  <c r="U47" i="1" s="1"/>
  <c r="S48" i="1"/>
  <c r="T48" i="1" s="1"/>
  <c r="U48" i="1" s="1"/>
  <c r="S49" i="1"/>
  <c r="T49" i="1" s="1"/>
  <c r="U49" i="1" s="1"/>
  <c r="S50" i="1"/>
  <c r="T50" i="1" s="1"/>
  <c r="U50" i="1" s="1"/>
  <c r="S51" i="1"/>
  <c r="T51" i="1" s="1"/>
  <c r="U51" i="1" s="1"/>
  <c r="S52" i="1"/>
  <c r="T52" i="1" s="1"/>
  <c r="U52" i="1" s="1"/>
  <c r="S53" i="1"/>
  <c r="T53" i="1" s="1"/>
  <c r="U53" i="1" s="1"/>
  <c r="S54" i="1"/>
  <c r="T54" i="1" s="1"/>
  <c r="U54" i="1" s="1"/>
  <c r="S55" i="1"/>
  <c r="T55" i="1" s="1"/>
  <c r="U55" i="1" s="1"/>
  <c r="S56" i="1"/>
  <c r="T56" i="1" s="1"/>
  <c r="U56" i="1" s="1"/>
  <c r="S57" i="1"/>
  <c r="T57" i="1" s="1"/>
  <c r="U57" i="1" s="1"/>
  <c r="S58" i="1"/>
  <c r="T58" i="1" s="1"/>
  <c r="U58" i="1" s="1"/>
  <c r="S59" i="1"/>
  <c r="T59" i="1" s="1"/>
  <c r="U59" i="1" s="1"/>
  <c r="S60" i="1"/>
  <c r="T60" i="1" s="1"/>
  <c r="U60" i="1" s="1"/>
  <c r="S61" i="1"/>
  <c r="T61" i="1" s="1"/>
  <c r="U61" i="1" s="1"/>
  <c r="S62" i="1"/>
  <c r="T62" i="1" s="1"/>
  <c r="U62" i="1" s="1"/>
  <c r="S63" i="1"/>
  <c r="T63" i="1" s="1"/>
  <c r="U63" i="1" s="1"/>
  <c r="S64" i="1"/>
  <c r="T64" i="1" s="1"/>
  <c r="U64" i="1" s="1"/>
  <c r="S65" i="1"/>
  <c r="T65" i="1" s="1"/>
  <c r="U65" i="1" s="1"/>
  <c r="S66" i="1"/>
  <c r="T66" i="1" s="1"/>
  <c r="U66" i="1" s="1"/>
  <c r="S67" i="1"/>
  <c r="T67" i="1" s="1"/>
  <c r="U67" i="1" s="1"/>
  <c r="S68" i="1"/>
  <c r="T68" i="1" s="1"/>
  <c r="U68" i="1" s="1"/>
  <c r="S69" i="1"/>
  <c r="S70" i="1"/>
  <c r="T70" i="1" s="1"/>
  <c r="U70" i="1" s="1"/>
  <c r="S71" i="1"/>
  <c r="T71" i="1" s="1"/>
  <c r="U71" i="1" s="1"/>
  <c r="S72" i="1"/>
  <c r="T72" i="1" s="1"/>
  <c r="U72" i="1" s="1"/>
  <c r="S73" i="1"/>
  <c r="T73" i="1" s="1"/>
  <c r="U73" i="1" s="1"/>
  <c r="S8" i="1"/>
  <c r="T8" i="1" s="1"/>
  <c r="U8" i="1" s="1"/>
  <c r="M37" i="1"/>
  <c r="N37" i="1" s="1"/>
  <c r="O37" i="1" s="1"/>
  <c r="M70" i="1"/>
  <c r="N70" i="1" s="1"/>
  <c r="O70" i="1" s="1"/>
  <c r="M9" i="1"/>
  <c r="M10" i="1"/>
  <c r="N10" i="1" s="1"/>
  <c r="O10" i="1" s="1"/>
  <c r="M11" i="1"/>
  <c r="N11" i="1" s="1"/>
  <c r="O11" i="1" s="1"/>
  <c r="M12" i="1"/>
  <c r="N12" i="1" s="1"/>
  <c r="O12" i="1" s="1"/>
  <c r="M13" i="1"/>
  <c r="N13" i="1" s="1"/>
  <c r="O13" i="1" s="1"/>
  <c r="M14" i="1"/>
  <c r="N14" i="1" s="1"/>
  <c r="O14" i="1" s="1"/>
  <c r="M15" i="1"/>
  <c r="N15" i="1" s="1"/>
  <c r="O15" i="1" s="1"/>
  <c r="M16" i="1"/>
  <c r="N16" i="1" s="1"/>
  <c r="O16" i="1" s="1"/>
  <c r="M17" i="1"/>
  <c r="N17" i="1" s="1"/>
  <c r="O17" i="1" s="1"/>
  <c r="M18" i="1"/>
  <c r="N18" i="1" s="1"/>
  <c r="O18" i="1" s="1"/>
  <c r="M19" i="1"/>
  <c r="N19" i="1" s="1"/>
  <c r="O19" i="1" s="1"/>
  <c r="M20" i="1"/>
  <c r="N20" i="1" s="1"/>
  <c r="O20" i="1" s="1"/>
  <c r="M21" i="1"/>
  <c r="N21" i="1" s="1"/>
  <c r="O21" i="1" s="1"/>
  <c r="M22" i="1"/>
  <c r="N22" i="1" s="1"/>
  <c r="O22" i="1" s="1"/>
  <c r="M23" i="1"/>
  <c r="N23" i="1" s="1"/>
  <c r="O23" i="1" s="1"/>
  <c r="M24" i="1"/>
  <c r="N24" i="1" s="1"/>
  <c r="O24" i="1" s="1"/>
  <c r="M25" i="1"/>
  <c r="N25" i="1" s="1"/>
  <c r="O25" i="1" s="1"/>
  <c r="M26" i="1"/>
  <c r="N26" i="1" s="1"/>
  <c r="O26" i="1" s="1"/>
  <c r="M27" i="1"/>
  <c r="N27" i="1" s="1"/>
  <c r="O27" i="1" s="1"/>
  <c r="M28" i="1"/>
  <c r="N28" i="1" s="1"/>
  <c r="O28" i="1" s="1"/>
  <c r="M29" i="1"/>
  <c r="N29" i="1" s="1"/>
  <c r="O29" i="1" s="1"/>
  <c r="M30" i="1"/>
  <c r="N30" i="1" s="1"/>
  <c r="O30" i="1" s="1"/>
  <c r="M31" i="1"/>
  <c r="N31" i="1" s="1"/>
  <c r="O31" i="1" s="1"/>
  <c r="M32" i="1"/>
  <c r="N32" i="1" s="1"/>
  <c r="O32" i="1" s="1"/>
  <c r="M33" i="1"/>
  <c r="N33" i="1" s="1"/>
  <c r="O33" i="1" s="1"/>
  <c r="M34" i="1"/>
  <c r="N34" i="1" s="1"/>
  <c r="O34" i="1" s="1"/>
  <c r="M35" i="1"/>
  <c r="N35" i="1" s="1"/>
  <c r="O35" i="1" s="1"/>
  <c r="M36" i="1"/>
  <c r="N36" i="1" s="1"/>
  <c r="O36" i="1" s="1"/>
  <c r="M38" i="1"/>
  <c r="N38" i="1" s="1"/>
  <c r="O38" i="1" s="1"/>
  <c r="M39" i="1"/>
  <c r="N39" i="1" s="1"/>
  <c r="O39" i="1" s="1"/>
  <c r="M40" i="1"/>
  <c r="N40" i="1" s="1"/>
  <c r="O40" i="1" s="1"/>
  <c r="M41" i="1"/>
  <c r="N41" i="1" s="1"/>
  <c r="O41" i="1" s="1"/>
  <c r="M42" i="1"/>
  <c r="N42" i="1" s="1"/>
  <c r="O42" i="1" s="1"/>
  <c r="M43" i="1"/>
  <c r="N43" i="1" s="1"/>
  <c r="O43" i="1" s="1"/>
  <c r="M44" i="1"/>
  <c r="N44" i="1" s="1"/>
  <c r="O44" i="1" s="1"/>
  <c r="M45" i="1"/>
  <c r="N45" i="1" s="1"/>
  <c r="O45" i="1" s="1"/>
  <c r="M46" i="1"/>
  <c r="N46" i="1" s="1"/>
  <c r="O46" i="1" s="1"/>
  <c r="M47" i="1"/>
  <c r="N47" i="1" s="1"/>
  <c r="O47" i="1" s="1"/>
  <c r="M48" i="1"/>
  <c r="N48" i="1" s="1"/>
  <c r="O48" i="1" s="1"/>
  <c r="M49" i="1"/>
  <c r="N49" i="1" s="1"/>
  <c r="O49" i="1" s="1"/>
  <c r="M50" i="1"/>
  <c r="N50" i="1" s="1"/>
  <c r="O50" i="1" s="1"/>
  <c r="M51" i="1"/>
  <c r="N51" i="1" s="1"/>
  <c r="O51" i="1" s="1"/>
  <c r="M52" i="1"/>
  <c r="N52" i="1" s="1"/>
  <c r="O52" i="1" s="1"/>
  <c r="M53" i="1"/>
  <c r="N53" i="1" s="1"/>
  <c r="O53" i="1" s="1"/>
  <c r="M54" i="1"/>
  <c r="N54" i="1" s="1"/>
  <c r="O54" i="1" s="1"/>
  <c r="M55" i="1"/>
  <c r="N55" i="1" s="1"/>
  <c r="O55" i="1" s="1"/>
  <c r="M56" i="1"/>
  <c r="N56" i="1" s="1"/>
  <c r="O56" i="1" s="1"/>
  <c r="M57" i="1"/>
  <c r="N57" i="1" s="1"/>
  <c r="O57" i="1" s="1"/>
  <c r="M58" i="1"/>
  <c r="N58" i="1" s="1"/>
  <c r="O58" i="1" s="1"/>
  <c r="M59" i="1"/>
  <c r="N59" i="1" s="1"/>
  <c r="O59" i="1" s="1"/>
  <c r="M60" i="1"/>
  <c r="N60" i="1" s="1"/>
  <c r="O60" i="1" s="1"/>
  <c r="M61" i="1"/>
  <c r="N61" i="1" s="1"/>
  <c r="O61" i="1" s="1"/>
  <c r="M62" i="1"/>
  <c r="N62" i="1" s="1"/>
  <c r="O62" i="1" s="1"/>
  <c r="M63" i="1"/>
  <c r="N63" i="1" s="1"/>
  <c r="O63" i="1" s="1"/>
  <c r="M64" i="1"/>
  <c r="N64" i="1" s="1"/>
  <c r="O64" i="1" s="1"/>
  <c r="M65" i="1"/>
  <c r="N65" i="1" s="1"/>
  <c r="O65" i="1" s="1"/>
  <c r="M66" i="1"/>
  <c r="N66" i="1" s="1"/>
  <c r="O66" i="1" s="1"/>
  <c r="M67" i="1"/>
  <c r="N67" i="1" s="1"/>
  <c r="O67" i="1" s="1"/>
  <c r="M68" i="1"/>
  <c r="N68" i="1" s="1"/>
  <c r="O68" i="1" s="1"/>
  <c r="M69" i="1"/>
  <c r="N69" i="1" s="1"/>
  <c r="O69" i="1" s="1"/>
  <c r="M71" i="1"/>
  <c r="N71" i="1" s="1"/>
  <c r="O71" i="1" s="1"/>
  <c r="M72" i="1"/>
  <c r="N72" i="1" s="1"/>
  <c r="O72" i="1" s="1"/>
  <c r="M73" i="1"/>
  <c r="N73" i="1" s="1"/>
  <c r="O73" i="1" s="1"/>
  <c r="M8" i="1"/>
  <c r="N8" i="1" s="1"/>
  <c r="O8" i="1" s="1"/>
  <c r="AA75" i="1" l="1"/>
  <c r="O75" i="1"/>
  <c r="O76" i="1" s="1"/>
  <c r="AA76" i="1"/>
  <c r="U75" i="1"/>
  <c r="U76" i="1" s="1"/>
  <c r="Z9" i="1"/>
  <c r="AA9" i="1" s="1"/>
  <c r="T69" i="1"/>
  <c r="U69" i="1" s="1"/>
  <c r="N9" i="1"/>
  <c r="O9" i="1" s="1"/>
  <c r="AK8" i="1"/>
  <c r="AL8" i="1" s="1"/>
  <c r="AM8" i="1" s="1"/>
  <c r="AK73" i="1"/>
  <c r="AL73" i="1" s="1"/>
  <c r="AM73" i="1" s="1"/>
  <c r="AK72" i="1"/>
  <c r="AL72" i="1" s="1"/>
  <c r="AM72" i="1" s="1"/>
  <c r="AK71" i="1"/>
  <c r="AL71" i="1" s="1"/>
  <c r="AM71" i="1" s="1"/>
  <c r="AK70" i="1"/>
  <c r="AL70" i="1" s="1"/>
  <c r="AM70" i="1" s="1"/>
  <c r="AK69" i="1"/>
  <c r="AL69" i="1" s="1"/>
  <c r="AM69" i="1" s="1"/>
  <c r="AK68" i="1"/>
  <c r="AL68" i="1" s="1"/>
  <c r="AM68" i="1" s="1"/>
  <c r="AK67" i="1"/>
  <c r="AL67" i="1" s="1"/>
  <c r="AM67" i="1" s="1"/>
  <c r="AK66" i="1"/>
  <c r="AL66" i="1" s="1"/>
  <c r="AM66" i="1" s="1"/>
  <c r="AK65" i="1"/>
  <c r="AL65" i="1" s="1"/>
  <c r="AM65" i="1" s="1"/>
  <c r="AK64" i="1"/>
  <c r="AL64" i="1" s="1"/>
  <c r="AM64" i="1" s="1"/>
  <c r="AK63" i="1"/>
  <c r="AL63" i="1" s="1"/>
  <c r="AM63" i="1" s="1"/>
  <c r="AK62" i="1"/>
  <c r="AL62" i="1" s="1"/>
  <c r="AM62" i="1" s="1"/>
  <c r="AK61" i="1"/>
  <c r="AL61" i="1" s="1"/>
  <c r="AM61" i="1" s="1"/>
  <c r="AK60" i="1"/>
  <c r="AL60" i="1" s="1"/>
  <c r="AM60" i="1" s="1"/>
  <c r="AK59" i="1"/>
  <c r="AL59" i="1" s="1"/>
  <c r="AM59" i="1" s="1"/>
  <c r="AK58" i="1"/>
  <c r="AL58" i="1" s="1"/>
  <c r="AM58" i="1" s="1"/>
  <c r="AK57" i="1"/>
  <c r="AL57" i="1" s="1"/>
  <c r="AM57" i="1" s="1"/>
  <c r="AK56" i="1"/>
  <c r="AL56" i="1" s="1"/>
  <c r="AM56" i="1" s="1"/>
  <c r="AK55" i="1"/>
  <c r="AL55" i="1" s="1"/>
  <c r="AM55" i="1" s="1"/>
  <c r="AK54" i="1"/>
  <c r="AL54" i="1" s="1"/>
  <c r="AM54" i="1" s="1"/>
  <c r="AK53" i="1"/>
  <c r="AL53" i="1" s="1"/>
  <c r="AM53" i="1" s="1"/>
  <c r="AK52" i="1"/>
  <c r="AL52" i="1" s="1"/>
  <c r="AM52" i="1" s="1"/>
  <c r="AK51" i="1"/>
  <c r="AL51" i="1" s="1"/>
  <c r="AM51" i="1" s="1"/>
  <c r="AK50" i="1"/>
  <c r="AL50" i="1" s="1"/>
  <c r="AM50" i="1" s="1"/>
  <c r="AK49" i="1"/>
  <c r="AL49" i="1" s="1"/>
  <c r="AM49" i="1" s="1"/>
  <c r="AK48" i="1"/>
  <c r="AL48" i="1" s="1"/>
  <c r="AM48" i="1" s="1"/>
  <c r="AK47" i="1"/>
  <c r="AL47" i="1" s="1"/>
  <c r="AM47" i="1" s="1"/>
  <c r="AK46" i="1"/>
  <c r="AL46" i="1" s="1"/>
  <c r="AM46" i="1" s="1"/>
  <c r="AK45" i="1"/>
  <c r="AL45" i="1" s="1"/>
  <c r="AM45" i="1" s="1"/>
  <c r="AK44" i="1"/>
  <c r="AL44" i="1" s="1"/>
  <c r="AM44" i="1" s="1"/>
  <c r="AK43" i="1"/>
  <c r="AL43" i="1" s="1"/>
  <c r="AM43" i="1" s="1"/>
  <c r="AK42" i="1"/>
  <c r="AL42" i="1" s="1"/>
  <c r="AM42" i="1" s="1"/>
  <c r="AK41" i="1"/>
  <c r="AL41" i="1" s="1"/>
  <c r="AM41" i="1" s="1"/>
  <c r="AK40" i="1"/>
  <c r="AL40" i="1" s="1"/>
  <c r="AM40" i="1" s="1"/>
  <c r="AK39" i="1"/>
  <c r="AL39" i="1" s="1"/>
  <c r="AM39" i="1" s="1"/>
  <c r="AK38" i="1"/>
  <c r="AL38" i="1" s="1"/>
  <c r="AM38" i="1" s="1"/>
  <c r="AK37" i="1"/>
  <c r="AL37" i="1" s="1"/>
  <c r="AM37" i="1" s="1"/>
  <c r="AK36" i="1"/>
  <c r="AL36" i="1" s="1"/>
  <c r="AM36" i="1" s="1"/>
  <c r="AK35" i="1"/>
  <c r="AL35" i="1" s="1"/>
  <c r="AM35" i="1" s="1"/>
  <c r="AK34" i="1"/>
  <c r="AL34" i="1" s="1"/>
  <c r="AM34" i="1" s="1"/>
  <c r="AK33" i="1"/>
  <c r="AL33" i="1" s="1"/>
  <c r="AM33" i="1" s="1"/>
  <c r="AK32" i="1"/>
  <c r="AL32" i="1" s="1"/>
  <c r="AM32" i="1" s="1"/>
  <c r="AK31" i="1"/>
  <c r="AL31" i="1" s="1"/>
  <c r="AM31" i="1" s="1"/>
  <c r="AK30" i="1"/>
  <c r="AL30" i="1" s="1"/>
  <c r="AM30" i="1" s="1"/>
  <c r="AK29" i="1"/>
  <c r="AL29" i="1" s="1"/>
  <c r="AM29" i="1" s="1"/>
  <c r="AK28" i="1"/>
  <c r="AL28" i="1" s="1"/>
  <c r="AM28" i="1" s="1"/>
  <c r="AK27" i="1"/>
  <c r="AL27" i="1" s="1"/>
  <c r="AM27" i="1" s="1"/>
  <c r="AK26" i="1"/>
  <c r="AL26" i="1" s="1"/>
  <c r="AM26" i="1" s="1"/>
  <c r="AK25" i="1"/>
  <c r="AL25" i="1" s="1"/>
  <c r="AM25" i="1" s="1"/>
  <c r="AK24" i="1"/>
  <c r="AL24" i="1" s="1"/>
  <c r="AM24" i="1" s="1"/>
  <c r="AK23" i="1"/>
  <c r="AL23" i="1" s="1"/>
  <c r="AM23" i="1" s="1"/>
  <c r="AK22" i="1"/>
  <c r="AL22" i="1" s="1"/>
  <c r="AM22" i="1" s="1"/>
  <c r="AK21" i="1"/>
  <c r="AL21" i="1" s="1"/>
  <c r="AM21" i="1" s="1"/>
  <c r="AK20" i="1"/>
  <c r="AL20" i="1" s="1"/>
  <c r="AM20" i="1" s="1"/>
  <c r="AK19" i="1"/>
  <c r="AL19" i="1" s="1"/>
  <c r="AM19" i="1" s="1"/>
  <c r="AK18" i="1"/>
  <c r="AL18" i="1" s="1"/>
  <c r="AM18" i="1" s="1"/>
  <c r="AK17" i="1"/>
  <c r="AL17" i="1" s="1"/>
  <c r="AM17" i="1" s="1"/>
  <c r="AK16" i="1"/>
  <c r="AL16" i="1" s="1"/>
  <c r="AM16" i="1" s="1"/>
  <c r="AK15" i="1"/>
  <c r="AL15" i="1" s="1"/>
  <c r="AM15" i="1" s="1"/>
  <c r="AK14" i="1"/>
  <c r="AL14" i="1" s="1"/>
  <c r="AM14" i="1" s="1"/>
  <c r="AK13" i="1"/>
  <c r="AL13" i="1" s="1"/>
  <c r="AM13" i="1" s="1"/>
  <c r="AK12" i="1"/>
  <c r="AL12" i="1" s="1"/>
  <c r="AM12" i="1" s="1"/>
  <c r="AK11" i="1"/>
  <c r="AL11" i="1" s="1"/>
  <c r="AM11" i="1" s="1"/>
  <c r="AK10" i="1"/>
  <c r="AL10" i="1" s="1"/>
  <c r="AM10" i="1" s="1"/>
  <c r="AK9" i="1"/>
  <c r="AL9" i="1" l="1"/>
  <c r="AM9" i="1" s="1"/>
  <c r="AM75" i="1"/>
  <c r="AM76" i="1" l="1"/>
</calcChain>
</file>

<file path=xl/sharedStrings.xml><?xml version="1.0" encoding="utf-8"?>
<sst xmlns="http://schemas.openxmlformats.org/spreadsheetml/2006/main" count="601" uniqueCount="189">
  <si>
    <t>ITEM</t>
  </si>
  <si>
    <t>DESCRIPCIÓN (OBJETO)</t>
  </si>
  <si>
    <t xml:space="preserve">CARACTERÍSTICAS ESPECIFICACIONES TÉCNICAS </t>
  </si>
  <si>
    <t>UNIDAD DE MEDIDA</t>
  </si>
  <si>
    <t>CANT.</t>
  </si>
  <si>
    <t>% IVA</t>
  </si>
  <si>
    <t>GnRH</t>
  </si>
  <si>
    <t>Frasco x 50 ml</t>
  </si>
  <si>
    <t>Benzoato de Estradiol</t>
  </si>
  <si>
    <t>Benzoato de Estradiol (BE) derivado sintético del 17β Estradiol, para optimizar los resultados reproductivos de los tratamientos con progestágenos en bovinos. Benzoato de Estradiol 1 mgVehículo c.b.p 1 ml</t>
  </si>
  <si>
    <t>Frasco x 100 ml</t>
  </si>
  <si>
    <t>Prostanglandina</t>
  </si>
  <si>
    <t xml:space="preserve">Análogo sintético de la prostaglandina relacionado estructuralmente con la prostaglandina F2α (PGF2α). como agente luteolítico. Para la sincronización del celo, desórdenes funcionales del ciclo estral, inducción al parto o al aborto, desórdenes funcionales de los ovarios (quistes luteales o foliculares), patologías uterinas postparto.D Cloprostenol 0,075 g. Excipientes c.s.p.100 ml. </t>
  </si>
  <si>
    <t>Complejo B12 Oral</t>
  </si>
  <si>
    <t>Solución oral estimulante del apetito y del metabolismo con sustancias hematopoyéticas, con acción tonificante y neurotónica, mejora la conversión alimenticia, promueve el consumo de agua y ayuda a combatir el estrés de los animales domésticos. Composición: Ácido Pantoténico, Biotina, Tiamina (B1)Riboflavina (B2), Piridoxina(B6), Cianocobalamina (B12), Niacinamida, Glicerofosfatos de Ca, Mn, K,Na.</t>
  </si>
  <si>
    <t>Frasco x 4 Litros</t>
  </si>
  <si>
    <t>Albendazol 25%</t>
  </si>
  <si>
    <t xml:space="preserve">ANTIPARASITARIO interno de Amplio Espectro CON FACTOR ANTIANÉMICO para RUMIANTES: bovinos, ovinos, caprinos, búfalos. Eficaz en el control y tratamiento de parásitos pulmonares, gastrointestinales, tenias y fasciola hepática. </t>
  </si>
  <si>
    <t>Frasco x 2 Litros</t>
  </si>
  <si>
    <t>Doramectina 1%</t>
  </si>
  <si>
    <t xml:space="preserve">Solución inyectable estéril que contiene doramectina al 1%, indicado para el control de parasitos internos y externos. </t>
  </si>
  <si>
    <t>Frasco x 500 ml</t>
  </si>
  <si>
    <t>Yodo solucion inyectable</t>
  </si>
  <si>
    <t>Solucion inyectable de compocision de yodo metalico, yoduro de potasio, Preservativos a base de alcanfor, saliciato de sodio alchol 92, en vehiculo acuoso. Como terapia de reemplazo para deficiencias primarias o secundarias de hormonas tiroideas y también para procesos infecciosos como pododermatitis o sabañón por su efecto estimulante de la glándula tiroides. Útil en deficiencias de yodo. Coadyuvante en el tratamiento de actinomicosis y actinobacilosis.</t>
  </si>
  <si>
    <t>Complejo B12 inyectable</t>
  </si>
  <si>
    <t xml:space="preserve">Vitamínico. Indicado para combatir cualquiera de las deficiencias de vitamina B, ya que la escasez de una de estas vitaminas casi siempre va acompañada de la falta de otras y aunque frecuentemente no ocasionan síntomas específicos. COMPOSICIÓN: VITAMINA B1, B2, B3, B6, B12, D-PANTENOL, CLORURO DE COLINA. </t>
  </si>
  <si>
    <t>Frasco x 250 ml</t>
  </si>
  <si>
    <t>Mineralizante</t>
  </si>
  <si>
    <t>Mineralizante indicado en bovinos, equinos, ovinos, porcinos, caprinos, caninos como coadyuvante en el tratamiento de deficiencias de FOSFORO, ZINC, SELENIO Y YODO, relacionadas con trastornos reproductivos</t>
  </si>
  <si>
    <t>Absorvente de administracion oral  para toxinas y venenos del tracto gastrointestinal a base carbon ativo.</t>
  </si>
  <si>
    <t>Coadyuvante en el tratamiento y control de intoxicaciones como absorvente de venenos y toxinas presentes en el tracto gastrointestinal.</t>
  </si>
  <si>
    <t>Sobre x 8 gr</t>
  </si>
  <si>
    <t>Hemoparasitida</t>
  </si>
  <si>
    <t>Hemoparasitida compuesto de diaceturato de diminazene, oxitetraciclina, antipirina y vitamina B12</t>
  </si>
  <si>
    <t>Flunixina Meglumina</t>
  </si>
  <si>
    <t>Acción ANALGÉSICO, antipirético y antinflamatorio. FlunixinMeglumina 50 mg, excipientes c.s.p. 1 ml. Presentación de frascos de 50 ml</t>
  </si>
  <si>
    <t>Clanobubutino de sodio 106,4 mg</t>
  </si>
  <si>
    <t>Diuretico util en casos de acumulación de líquidos en: Glándula mamaria (Edema fisiológico y patológico) Escroto y prepucio, Pulmón y bronquios Extremidades y cavidades corporales</t>
  </si>
  <si>
    <t>Dexametasona</t>
  </si>
  <si>
    <t>Acción: Antiinflamatorio corticosteroide, antialérgico. Cada ml de Dexametasona inyectable contiene: Dexametasona (como 21 fosfato)  4 mg Excipiente csp 1 ml.</t>
  </si>
  <si>
    <t>Tween 80 (Poli-oxi-etilen sorbitan-monooleato)</t>
  </si>
  <si>
    <t>Compuesto que modifica la tensión superficial de los líquidos. y resolutivo de los gases. Está indicado en el meteorismo o el timpanismo causado por la ingestión de los alimentos fermentables. coadyuvante en la eliminación de gases en el cólico de los caballos.</t>
  </si>
  <si>
    <t>Frasco x 120 ml</t>
  </si>
  <si>
    <t>Lactato de Ringer</t>
  </si>
  <si>
    <t>Compuesto de sodio y calcio y 4 mEq de potasio/litro, lo cual es suficiente para un uso a corto plazo. Contiene lactato que se transforma en bicarbonato que permite corregir, si existe, una acidosis metabólica (en caso de que la función hemodinámica y hepática sean normales)</t>
  </si>
  <si>
    <t>Bolsa x 1000 ml</t>
  </si>
  <si>
    <t>Suero energético hidratante y desintoxicante</t>
  </si>
  <si>
    <t xml:space="preserve">Composición: cada 500 ml contiene Riboflavina B2 20 mg, Piridoxina clorhidrato B6 15 mg, Nicotinamida  1.000 mg Acetil dl metionina 660 mg, Cloruro de sodio 3.500 mg, Cloruro de potasio 250 mg, Cloruro de calcio 150 mg, Cloruro de magnesio 90 mg, Dextrosa 25.000 mg, Vitamina B12 10.000 mcg. </t>
  </si>
  <si>
    <t>Dexanetasona + Triclometiazida</t>
  </si>
  <si>
    <t>Solución intectable indicado para el tratamiento del edema fisiologico de la glandula mamaria asociadas al post-parto.</t>
  </si>
  <si>
    <t>Antimastítico de Lactancia</t>
  </si>
  <si>
    <t xml:space="preserve">ANTIMASTÍTICO en lactancia, compuesto por clorhidrato de lincomicina de 2 % Neocimicina 5% prednisolona 0,05%, Jeringa por 10 ml x caja de 4 unidades. </t>
  </si>
  <si>
    <t>Caja x 4 und</t>
  </si>
  <si>
    <t>Antimastítico de Secado</t>
  </si>
  <si>
    <t xml:space="preserve">ANTIMASTÍTICO para secado, compuesto por lincomicina HCL 220 mg y Neomicina sulfato 740 mg, Jeringa por 10 ml x caja de 4 unidades. </t>
  </si>
  <si>
    <t>Clorobutanol 50 gr</t>
  </si>
  <si>
    <t>Solución inyectable indicada parea el tratamiento y control de la papilomatosis bovina y caprina</t>
  </si>
  <si>
    <t>Espiramicina solución inyectable</t>
  </si>
  <si>
    <t xml:space="preserve">Acción terapéutica: Antibiótico de Amplio Espectro. Espiramicina (como adipato): 15 millones U.I. Estreptomicina (como sulfato): 10 millones U.I. Diluyente c.s.p.: 100 ml </t>
  </si>
  <si>
    <t>Ceftiofur 4 Gr</t>
  </si>
  <si>
    <t>Antibiótico inyectable de amplio espectro para el tratamiento de enfermedades respiratorias, Ceftiofursodico 4 g, excipientes c.s.p. X 1ml, presentación de 100 ml.</t>
  </si>
  <si>
    <t>Frasco X 100 ml</t>
  </si>
  <si>
    <t>Edetato cùprico cálcico 150 mg</t>
  </si>
  <si>
    <t>Suplemento para el tratamiento de las deficiencias subclinicas de cobre en bovinos.</t>
  </si>
  <si>
    <t>Calcio, magnesio Gluconato de Calcio solución inyectable</t>
  </si>
  <si>
    <t>Solución estéril calcificante de uso parenteral, que contiene Gluconato de Calcio indicado en bovinos, equinos, ovinos, porcinos y caninos para el tratamiento de hipocalcemias, fiebre de leche, eclampsia puerperal, raquitismo, osteomalacia, parálisis posparto y demás enfermedades que requieren calcioterapia.</t>
  </si>
  <si>
    <t>Nitroxinil al 34%</t>
  </si>
  <si>
    <t>Solucion inyectable para el control de ciertos tipos de infecciones parasitarias en , vacas, cabras y ovejas. especialmente para el tratamiento de  infestaciones por fasiola hepática.</t>
  </si>
  <si>
    <t>Aluminio (polvo micronizado) 25%</t>
  </si>
  <si>
    <t>Aerosol diseñado específicamente para la cicatrización y protección de heridas externas en animales</t>
  </si>
  <si>
    <t>Frasco x 210 ml</t>
  </si>
  <si>
    <t>Cefapirina Benzatinica 500 mg - Aplicación Intrauterina</t>
  </si>
  <si>
    <t>Antibiótico cefalosporínico de amplio espectro, activo contra bacterias Gram Positivas y Gram Negativas para uso intrauterino en vacas para la prevención y tratamiento de las endometritis subagudas y crónicas e infecciones del tracto reproductivo.</t>
  </si>
  <si>
    <t>Unidades</t>
  </si>
  <si>
    <t>Sierra de gigli</t>
  </si>
  <si>
    <t>Alambre de sierra de gigli fabricado en acero</t>
  </si>
  <si>
    <t>Metro Lineal</t>
  </si>
  <si>
    <t>Jeringa desechable estéril de 5 ml</t>
  </si>
  <si>
    <t>Jeringa desechable estéril de uso veterinario de 5 ml con aguja 21G x 1 1/2</t>
  </si>
  <si>
    <t>Caja x 100 und</t>
  </si>
  <si>
    <t>Jeringa desechable estéril de 10 ml</t>
  </si>
  <si>
    <t>Jeringa desechable estéril de uso veterinario de 10 ml con aguja 18G x 1 1/3</t>
  </si>
  <si>
    <t>Jeringa desechable estéril de 20 ml</t>
  </si>
  <si>
    <t>Jeringa desechable estéril de uso veterinario de 20 ml con aguja 18G x 1 1/4</t>
  </si>
  <si>
    <t>Aguja para jeringa de18G x 1 1/3</t>
  </si>
  <si>
    <t>Aguja desechable esteril para jeringa de18G x 1 1/3</t>
  </si>
  <si>
    <t>Funda Sanitaria para inseminación</t>
  </si>
  <si>
    <t>Funda plástica desechable forma de tubo alargada, que sirve para el recubrimiento de la pistola de inseminación. Caja por 100 unidades</t>
  </si>
  <si>
    <t>Paquete x 100 und</t>
  </si>
  <si>
    <t>Gel Ecográfico</t>
  </si>
  <si>
    <t xml:space="preserve">Gel conductor, medio altamente conductivo recomendado para procedimientos electro médico: ecografía, ECG, EEG, EKO. Soluble en agua, hipoalergénico, no irrita, no mancha la ropa, no ataca transductores y exento de sal y cloruro. </t>
  </si>
  <si>
    <t>Galón</t>
  </si>
  <si>
    <t>Difenhidramina clorhidrato al 25%</t>
  </si>
  <si>
    <t>Indicado en todas aquellas afecciones originadas por una liberación excesiva de histamina y por destrucción grave de tejidos o toxemias severas tales como: estados de shock, anafiláctico, post-operatorio y postraumático.</t>
  </si>
  <si>
    <t>Propofol al 1%</t>
  </si>
  <si>
    <t>Anestésico general intravenoso de acción corta para la realización de anestesias de tipo general de corta duración</t>
  </si>
  <si>
    <t>Frasco x 20 ml</t>
  </si>
  <si>
    <t>Lidocaina</t>
  </si>
  <si>
    <t>ANESTÉSICO Local, Principio Activo: LIDOCAINA composición Lidocaína clorhidrato 20 mg, Excipientes csp 1ml ACCIÓN: Anestésico local Presentación 50 ml</t>
  </si>
  <si>
    <t>Toltrazuril</t>
  </si>
  <si>
    <t>Tratamientoi anticoccidicida de amplio espectro con actividad acción específica sobre protozoarios de diferentes especies.</t>
  </si>
  <si>
    <t>Guantes nitrilo talla M</t>
  </si>
  <si>
    <t>Guantes fabricados en nitrilo resistentes y duraderos</t>
  </si>
  <si>
    <t>Guantes nitrilo talla L</t>
  </si>
  <si>
    <t>Cateter endovenoso #14</t>
  </si>
  <si>
    <t>Artefacto para proveer acceso al sistema vascular periferico para administracion de fluidos y medicamentos. # 14</t>
  </si>
  <si>
    <t>Cateter endovenoso #16</t>
  </si>
  <si>
    <t>Artefacto para proveer acceso al sistema vascular periferico para administracion de fluidos y medicamentos. # 16</t>
  </si>
  <si>
    <t>Unidad</t>
  </si>
  <si>
    <t>Aguja california en "S"</t>
  </si>
  <si>
    <t>Aguja de sutura en  "S" para de 6 cm</t>
  </si>
  <si>
    <t>unidad</t>
  </si>
  <si>
    <t>Penicilina G Procaínica 200.000 U.I.  + 250 mg de Estreptomicina Base +0,0625 mg de Flumetasona.</t>
  </si>
  <si>
    <t>Asociación de 2 antibióticos bactericidas y de un antiinflamatorio con acción antitóxica y anti-estrés para el tratamiento de enfermedades infecciosas en animales domésticos.</t>
  </si>
  <si>
    <t>Frasco x 30 ml</t>
  </si>
  <si>
    <t>Rollo de manila o soga sintentica de 10 mm</t>
  </si>
  <si>
    <t xml:space="preserve">Soga de 10 mm, de trabajo  pesado o alto desempeño fabricado en polipropileno redondo y resistente a gentes químicos, humedad y fricción </t>
  </si>
  <si>
    <t>Rollo x 150 Mts</t>
  </si>
  <si>
    <t>Enrofloxacina 10%</t>
  </si>
  <si>
    <t>Es un antibiótico de amplio espectro indicado para el tratamiento y control de enfermedades respiratorias, digestivas, genitourinarias y cutáneas de origen infeccioso en bovinos, equinos, porcinos, ovinos, caprinos, caninos.</t>
  </si>
  <si>
    <t>Cipermetrina al 15%</t>
  </si>
  <si>
    <t>Mosquicida y garrapaticida, indicado en baños por aspersión e inmersión, efectivo en el control de la mosca de los cuernos y la mosca brava.</t>
  </si>
  <si>
    <t>Frasco X 1 Litro</t>
  </si>
  <si>
    <t>Sutura Quirurjica - #1 vicryl</t>
  </si>
  <si>
    <t>Sutura recubierta (poliglactina 910) quirúrgica sintética #1, estéril y absorbible, compuesta por un copolímero a base de 90% glicolida y 10% de L-lactida. Presentación paquete</t>
  </si>
  <si>
    <t>Caja X 12 unidades</t>
  </si>
  <si>
    <t>Mangas para palpación</t>
  </si>
  <si>
    <t>Manga de palpación de uso exclusivo veterinario compuesto por material ultrasensible resistente y aislante. Caja x 100 und</t>
  </si>
  <si>
    <t>Pajilla Normando</t>
  </si>
  <si>
    <t>Pajilla gyr</t>
  </si>
  <si>
    <t>Pajilla Holstein</t>
  </si>
  <si>
    <t>Nitrogeno Liquido</t>
  </si>
  <si>
    <t>Nitrógeno líquido para proceso de criotermia</t>
  </si>
  <si>
    <t>Litros</t>
  </si>
  <si>
    <t>Pajilla Jersey</t>
  </si>
  <si>
    <t>Diferencial / polipasto 1 Tonelada</t>
  </si>
  <si>
    <t xml:space="preserve">Levantador de cadera / levantador de vacas caidas </t>
  </si>
  <si>
    <t>Levantador de cadera para vacas caidas fabricado en material resistente y duradero e inoxidable</t>
  </si>
  <si>
    <t xml:space="preserve">Tripode de carga 1 Tn </t>
  </si>
  <si>
    <t>Tripoide para levantamiento de carga fabricado en tubo de acero redondo de 6 mts altura con sistema retractil para facilidad de trasporte, graduacion de altura y sistema de anclaje. Con capacidad minima de carga mínima de 1 tonelada</t>
  </si>
  <si>
    <t>TOTAL</t>
  </si>
  <si>
    <t xml:space="preserve"> Diferencial Polipasto De Cadena De 1 Tonelada X 5 Metros
Capacidad: 1 TON (1.000KG)
Largo de cadena: 5M
Ramales de cadena: 1
Peso bruto: 15KG</t>
  </si>
  <si>
    <t>Uso terapéutico: HORMONAL,Principio Activo: GONADORELINA, Composición acetato de buserelina, 0.00042 g ACCIÓN: Hormonal GnRH presentación de 50 ml</t>
  </si>
  <si>
    <r>
      <t xml:space="preserve">Pajilla con características de facilidad de parto, aptitud fenotipica, positivo en desviaciones de grasa y proteína, pigmentación en ojos, positivo en compuesto de ubre, positivo en producción de leche y confiabilidad mayor al 80%.  </t>
    </r>
    <r>
      <rPr>
        <sz val="7"/>
        <rFont val="Arial"/>
        <family val="2"/>
      </rPr>
      <t>Que contengan las siguientes características fenotipicas y genotipicas de producción: de linea OLTRAFORD, HANNA, Produccion de la madre acumulada en 2 lactancias 8967 kg en 305 dias, produccuccion abuela NTE ZULMA acumulado en 5 lactancias 8967 kg en 305 dias, TP: -0,4, TB -1,5, VCK BB, BCAS A2A2, LECHE 728 KG, EFA 0,0, ISU 134, ISCO 127, INEL 28, MP 25KG, MG 24 KG. Presentar registro ICA de importacion de la pajilla, requisito del municipio en el cuidado sanitario del mismo, incluir ficha tecnica del toro.</t>
    </r>
  </si>
  <si>
    <r>
      <t xml:space="preserve">Pajilla características de Habilidad de transmisión en estructura corporal, pigmentación, mansedumbre y leche. Cuyas madres, abuelas maternas y bisabuelas maternas hayan sido vacas de alto valor genético en el país de origen y cuenten con registro certificado en la ABCGIL. Facilidad de parto, </t>
    </r>
    <r>
      <rPr>
        <sz val="7"/>
        <rFont val="Arial"/>
        <family val="2"/>
      </rPr>
      <t>Que contengan las siguientes características fenotipicas y genotipicas de producción: DE línea Supra Sumo de Brasilia -Diana Bom Pastor (10.644 kg) PTA LECHE 534 KG, PTA LECHE ACC 81%, PTAIPP (DIAS) - 15, PTAIPP (DIAS) ACC 74%, 55% DE LINEA DE MADRE DIANA BOM PASTOR 10644 KG, Presentar registro ICA de importacion de la pajilla, requisito del municipio en el cuidado sanitario del mismo, incluir ficha tecnica del toro.</t>
    </r>
  </si>
  <si>
    <r>
      <t xml:space="preserve">Pajilla Holstein negro o rojo importado de EEUU o CANADA, con características de: facilidad de parto, angularidad, carácter lechero positivo, positivo compuesto de ubre, positivo en compuesto de patas y pezuñas, desviaciones positivas en grasa y proteína, vida productiva positiva, bajo recuento de células somáticas y confiabilidad mayor al 80%. </t>
    </r>
    <r>
      <rPr>
        <sz val="7"/>
        <rFont val="Arial"/>
        <family val="2"/>
      </rPr>
      <t>Que contengan las siguientes características fenotipicas y genotipicas de producción: LINEA MORNINGVIEW MCC KINGBOY, EDG DAHLIA MOGUL Caseina Kappa AE, caseina Beta, a1a2 PL 1326 kg, Grasa LBS 46, Grasa % -0,0% Proteina LB 28, Prot % -0,05. Presentar registro ICA de importacion de la pajilla, requisito del municipio en el cuidado sanitario del mismo, incluir ficha tecnica del toro.</t>
    </r>
  </si>
  <si>
    <r>
      <t xml:space="preserve">Pajilla positivo en producción de leche, positivo en desviaciones de grasa y proteína, compuesto de ubre mayor a 10 y confiabilidad mayor al 80 %. Facilidad de parto. </t>
    </r>
    <r>
      <rPr>
        <sz val="7"/>
        <rFont val="Arial"/>
        <family val="2"/>
      </rPr>
      <t xml:space="preserve">Que contengan las siguientes características fenotipicas y genotipicas de producción: </t>
    </r>
    <r>
      <rPr>
        <sz val="6"/>
        <rFont val="Arial"/>
        <family val="2"/>
      </rPr>
      <t>Linea FOREST GLEN KALAHARY, JX AHLEM FLASH MADISON. Caseina Kappa BB, Caseina Beta A1A2 PL: 1040kg, GRASA LB 37, GRASA % -0,07, Proteina % +0,02   Presentar registro ICA de importacion de la pajilla, requisito del municipio en el cuidado sanitario del mismo, incluir ficha tecnica del toro.</t>
    </r>
  </si>
  <si>
    <t>VALOR UN SIN IVA</t>
  </si>
  <si>
    <t>VALOR UND IVA</t>
  </si>
  <si>
    <t>VALOR UNIDAD CON IVA</t>
  </si>
  <si>
    <t>VALOR TOTAL</t>
  </si>
  <si>
    <t>Suplemento vitamínico-mineral para aves</t>
  </si>
  <si>
    <t>Neomicina + Oxitetraciclina</t>
  </si>
  <si>
    <t>Enrofloxacino: 200 mg/ml</t>
  </si>
  <si>
    <t xml:space="preserve">Kit de disección </t>
  </si>
  <si>
    <t>Fonendoscopio</t>
  </si>
  <si>
    <t xml:space="preserve">Piroxicam </t>
  </si>
  <si>
    <t>Antibiotico de amplio espectro</t>
  </si>
  <si>
    <t xml:space="preserve">Cefalexina al 20% </t>
  </si>
  <si>
    <r>
      <t>Solución oral de enrofloxacino para el tratamiento de infecciones bacterianas en </t>
    </r>
    <r>
      <rPr>
        <b/>
        <sz val="8"/>
        <color rgb="FF282828"/>
        <rFont val="Arial"/>
        <family val="2"/>
      </rPr>
      <t>pollos, pavos y conejos.</t>
    </r>
    <r>
      <rPr>
        <sz val="8"/>
        <color rgb="FF282828"/>
        <rFont val="Arial"/>
        <family val="2"/>
      </rPr>
      <t xml:space="preserve"> Antibiótico de amplio espectro .</t>
    </r>
  </si>
  <si>
    <t>Sobre x 100 gr</t>
  </si>
  <si>
    <t>Combinación antibiótica de amplio espectro para el tratamiento de enfermedades del aparato respiratorio y digestivo de aves y cerdos.</t>
  </si>
  <si>
    <t>suplemento vitamínico-mineral para aves, diseñado para prevenir y tratar estados de estrés en pollos de engorde, aves de postura, pavos y patos, presentacion en forma de polvo soluble para administrar en el agua de bebida. </t>
  </si>
  <si>
    <t xml:space="preserve">Kit de diseccion de 13 piezas compuesto de: pinza de disección 14 cm, pinza de disección con garra 14 cm, pinza mosquito recta 14 cm, porta agujas Mayo-Hegar 14 cm, tijera de operación recta 14 cm, tijera de operación curva 14 cm, sonda acanalada, mangos para bisturí No. 3 y No 4, indicador,pinza KELLY recta  14 cm, pinza KELLY curva 14 cm, ganchos separadores,   fabricadas en acero inoxidable, resistente a la esterilizacion con autoclave, </t>
  </si>
  <si>
    <t xml:space="preserve">Unidad </t>
  </si>
  <si>
    <t xml:space="preserve"> Alta sensibilidad acustica, membrana de una sola pieza, material acero inoxidable, campana de doble diafragma, olivas diseñadas para la estructura del oido.</t>
  </si>
  <si>
    <t>Antiinflamatorio no esteroideo potente accion analgesica y antiinflamatoria, del grupo de los oxicams (tenoxicam, meloxicam 2 mg, droxicam y lornoxicam) , inhiben la sintesis de prostaglandinas</t>
  </si>
  <si>
    <t>Antibiotico inyectable de amplio espectro a base de Ampicilina base, Colistina sulfato y Dexametasona Acetato.</t>
  </si>
  <si>
    <t xml:space="preserve">Antibiotico del grupode las cefalosporinas, cefalosporina de primera generacion, accion bactericida, inhibe la sintesis de la pared bacteriana </t>
  </si>
  <si>
    <t xml:space="preserve">SUBTOTAL </t>
  </si>
  <si>
    <t>IVA</t>
  </si>
  <si>
    <t>RC INVERSIONES S.A.S. - NIT: 901.369.296 - 6</t>
  </si>
  <si>
    <t xml:space="preserve">VALORES ENTIDAD </t>
  </si>
  <si>
    <t>VALOR UNITARIO SIN IVA</t>
  </si>
  <si>
    <t>VALOR IVA</t>
  </si>
  <si>
    <t>VALOR UNITARIO CON IVA</t>
  </si>
  <si>
    <t>MUNDIAL DE SUMINISTROS Y CONTRATOS S.A.S
NIT: 901.266.959-8</t>
  </si>
  <si>
    <t>CUMPLE / NO CUMPLE</t>
  </si>
  <si>
    <t>CUMPLE</t>
  </si>
  <si>
    <t>SOLUCIONES INTEGRALES TERRANOVA S.A.S. NIT: 900908486-9</t>
  </si>
  <si>
    <t xml:space="preserve">CORPORACION IMPULSANDO LA TRANSFORMACION
NIT 901103887-7
</t>
  </si>
  <si>
    <t>NO CUMPLE</t>
  </si>
  <si>
    <t>AGROVET MEDICAL S.A.S NIT 900.694.527-1</t>
  </si>
  <si>
    <t xml:space="preserve">NO CUMPLE - INMERSO EN CAUSAL DE RECHAZO </t>
  </si>
  <si>
    <t>MARTHA YANNETH SANCHEZ HERRERA                     CRISTHIAN RAUL CASTAÑEDA VEGA</t>
  </si>
  <si>
    <t>Secretaria para el Desarrollo Economico                Director de Desarrollo Agropecuario y Empresarial.</t>
  </si>
  <si>
    <r>
      <t>Apoyo administrativo:</t>
    </r>
    <r>
      <rPr>
        <sz val="9"/>
        <color theme="1"/>
        <rFont val="Century Gothic"/>
        <family val="2"/>
      </rPr>
      <t xml:space="preserve"> María Hesney Cárdenas N. Profesional Universitario – DDAE</t>
    </r>
  </si>
  <si>
    <r>
      <t>Apoyo técnico:</t>
    </r>
    <r>
      <rPr>
        <sz val="9"/>
        <color theme="1"/>
        <rFont val="Century Gothic"/>
        <family val="2"/>
      </rPr>
      <t xml:space="preserve"> Jonny Fernando Sanchez. Profesional Universitario - DDAE</t>
    </r>
  </si>
  <si>
    <t>ORIGINAL FIRMADO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</si>
</sst>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 #,##0.00_-;\-&quot;$&quot;\ * #,##0.00_-;_-&quot;$&quot;\ * &quot;-&quot;??_-;_-@_-"/>
    <numFmt numFmtId="164" formatCode="&quot;$&quot;\ #,##0"/>
    <numFmt numFmtId="165" formatCode="_-&quot;$&quot;\ * #,##0_-;\-&quot;$&quot;\ * #,##0_-;_-&quot;$&quot;\ * &quot;-&quot;??_-;_-@_-"/>
    <numFmt numFmtId="166" formatCode="_-[$$-240A]* #,##0_-;\-[$$-240A]* #,##0_-;_-[$$-240A]* &quot;-&quot;??_-;_-@_-"/>
  </numFmts>
  <fonts count="28">
    <font>
      <sz val="11"/>
      <color theme="1"/>
      <name val="Calibri"/>
      <family val="2"/>
      <scheme val="minor"/>
    </font>
    <font>
      <sz val="11"/>
      <color theme="1"/>
      <name val="Calibri"/>
      <family val="2"/>
      <scheme val="minor"/>
    </font>
    <font>
      <b/>
      <sz val="7"/>
      <color rgb="FF000000"/>
      <name val="Century Gothic"/>
      <family val="2"/>
    </font>
    <font>
      <sz val="7"/>
      <color rgb="FF000000"/>
      <name val="Century Gothic"/>
      <family val="2"/>
    </font>
    <font>
      <b/>
      <sz val="7"/>
      <name val="Century Gothic"/>
      <family val="2"/>
    </font>
    <font>
      <sz val="7"/>
      <name val="Century Gothic"/>
      <family val="2"/>
    </font>
    <font>
      <sz val="7"/>
      <name val="Arial"/>
      <family val="2"/>
    </font>
    <font>
      <sz val="6"/>
      <name val="Arial"/>
      <family val="2"/>
    </font>
    <font>
      <sz val="11"/>
      <name val="Calibri"/>
      <family val="2"/>
      <scheme val="minor"/>
    </font>
    <font>
      <b/>
      <sz val="8"/>
      <color theme="1"/>
      <name val="Arial"/>
      <family val="2"/>
    </font>
    <font>
      <b/>
      <sz val="9"/>
      <name val="Century Gothic"/>
      <family val="2"/>
    </font>
    <font>
      <sz val="7"/>
      <color theme="1"/>
      <name val="Arial"/>
      <family val="2"/>
    </font>
    <font>
      <b/>
      <sz val="8"/>
      <color rgb="FF282828"/>
      <name val="Arial"/>
      <family val="2"/>
    </font>
    <font>
      <sz val="8"/>
      <color rgb="FF282828"/>
      <name val="Arial"/>
      <family val="2"/>
    </font>
    <font>
      <sz val="9"/>
      <color theme="1"/>
      <name val="Arial"/>
      <family val="2"/>
    </font>
    <font>
      <sz val="10"/>
      <color theme="1"/>
      <name val="Calibri"/>
      <family val="2"/>
      <scheme val="minor"/>
    </font>
    <font>
      <sz val="9"/>
      <color theme="1"/>
      <name val="Calibri"/>
      <family val="2"/>
      <scheme val="minor"/>
    </font>
    <font>
      <b/>
      <sz val="8"/>
      <color indexed="8"/>
      <name val="Calibri"/>
      <family val="2"/>
      <scheme val="minor"/>
    </font>
    <font>
      <sz val="8"/>
      <color indexed="8"/>
      <name val="Calibri"/>
      <family val="2"/>
      <scheme val="minor"/>
    </font>
    <font>
      <sz val="8"/>
      <color theme="1"/>
      <name val="Calibri"/>
      <family val="2"/>
      <scheme val="minor"/>
    </font>
    <font>
      <sz val="8"/>
      <color rgb="FF000000"/>
      <name val="Avenir Book"/>
      <family val="2"/>
    </font>
    <font>
      <sz val="8"/>
      <color theme="1"/>
      <name val="Avenir Book"/>
      <family val="2"/>
    </font>
    <font>
      <sz val="10"/>
      <color rgb="FF000000"/>
      <name val="Times New Roman"/>
      <family val="1"/>
    </font>
    <font>
      <b/>
      <sz val="8"/>
      <color theme="1"/>
      <name val="Calibri"/>
      <family val="2"/>
      <scheme val="minor"/>
    </font>
    <font>
      <sz val="10"/>
      <color theme="1"/>
      <name val="Century Gothic"/>
      <family val="2"/>
    </font>
    <font>
      <b/>
      <sz val="10"/>
      <color theme="1"/>
      <name val="Century Gothic"/>
      <family val="2"/>
    </font>
    <font>
      <b/>
      <sz val="9"/>
      <color theme="1"/>
      <name val="Century Gothic"/>
      <family val="2"/>
    </font>
    <font>
      <sz val="9"/>
      <color theme="1"/>
      <name val="Century Gothic"/>
      <family val="2"/>
    </font>
  </fonts>
  <fills count="5">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9" tint="-0.249977111117893"/>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auto="1"/>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22" fillId="0" borderId="0"/>
  </cellStyleXfs>
  <cellXfs count="113">
    <xf numFmtId="0" fontId="0" fillId="0" borderId="0" xfId="0"/>
    <xf numFmtId="0" fontId="5" fillId="2" borderId="1" xfId="0" applyFont="1" applyFill="1" applyBorder="1" applyAlignment="1">
      <alignment horizontal="justify"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8" fillId="2" borderId="0" xfId="0" applyFont="1" applyFill="1"/>
    <xf numFmtId="0" fontId="8" fillId="2" borderId="0" xfId="0" applyFont="1" applyFill="1" applyAlignment="1">
      <alignment wrapText="1"/>
    </xf>
    <xf numFmtId="0" fontId="0" fillId="2" borderId="0" xfId="0" applyFill="1"/>
    <xf numFmtId="0" fontId="3" fillId="2" borderId="1" xfId="0" applyFont="1" applyFill="1" applyBorder="1" applyAlignment="1">
      <alignment horizontal="center" vertical="center"/>
    </xf>
    <xf numFmtId="0" fontId="3" fillId="2" borderId="1" xfId="0" applyFont="1" applyFill="1" applyBorder="1" applyAlignment="1">
      <alignment horizontal="justify" vertical="center" wrapText="1"/>
    </xf>
    <xf numFmtId="0" fontId="0" fillId="2" borderId="0" xfId="0" applyFill="1" applyAlignment="1">
      <alignment wrapText="1"/>
    </xf>
    <xf numFmtId="9" fontId="5" fillId="2" borderId="1" xfId="2" applyFont="1" applyFill="1" applyBorder="1" applyAlignment="1">
      <alignment horizontal="center" vertical="center" wrapText="1"/>
    </xf>
    <xf numFmtId="164" fontId="5" fillId="2" borderId="1" xfId="1"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xf>
    <xf numFmtId="0" fontId="5" fillId="2" borderId="4" xfId="0" applyFont="1" applyFill="1" applyBorder="1" applyAlignment="1">
      <alignment horizontal="center" vertical="center"/>
    </xf>
    <xf numFmtId="9" fontId="5" fillId="2" borderId="12" xfId="2" applyFont="1" applyFill="1" applyBorder="1" applyAlignment="1">
      <alignment horizontal="center" vertical="center" wrapText="1"/>
    </xf>
    <xf numFmtId="9" fontId="5" fillId="2" borderId="15" xfId="2" applyFont="1" applyFill="1" applyBorder="1" applyAlignment="1">
      <alignment horizontal="center" vertical="center" wrapText="1"/>
    </xf>
    <xf numFmtId="164" fontId="5" fillId="2" borderId="15" xfId="1" applyNumberFormat="1" applyFont="1" applyFill="1" applyBorder="1" applyAlignment="1">
      <alignment horizontal="center" vertical="center" wrapText="1"/>
    </xf>
    <xf numFmtId="164" fontId="5" fillId="2" borderId="13" xfId="1" applyNumberFormat="1" applyFont="1" applyFill="1" applyBorder="1" applyAlignment="1">
      <alignment horizontal="center" vertical="center" wrapText="1"/>
    </xf>
    <xf numFmtId="164" fontId="5" fillId="2" borderId="4" xfId="1" applyNumberFormat="1" applyFont="1" applyFill="1" applyBorder="1" applyAlignment="1">
      <alignment horizontal="center" vertical="center" wrapText="1"/>
    </xf>
    <xf numFmtId="164" fontId="10" fillId="2" borderId="19" xfId="1" applyNumberFormat="1" applyFont="1" applyFill="1" applyBorder="1" applyAlignment="1">
      <alignment horizontal="center" vertical="center" wrapText="1"/>
    </xf>
    <xf numFmtId="164" fontId="5" fillId="2" borderId="14" xfId="1" applyNumberFormat="1" applyFont="1" applyFill="1" applyBorder="1" applyAlignment="1">
      <alignment horizontal="center" vertical="center" wrapText="1"/>
    </xf>
    <xf numFmtId="164" fontId="5" fillId="2" borderId="9" xfId="1" applyNumberFormat="1" applyFont="1" applyFill="1" applyBorder="1" applyAlignment="1">
      <alignment horizontal="center" vertical="center" wrapText="1"/>
    </xf>
    <xf numFmtId="0" fontId="11" fillId="0" borderId="1" xfId="0" applyFont="1" applyBorder="1" applyAlignment="1">
      <alignment horizontal="left" vertical="center"/>
    </xf>
    <xf numFmtId="0" fontId="11" fillId="0" borderId="1" xfId="0" applyFont="1" applyBorder="1" applyAlignment="1">
      <alignment horizontal="left" vertical="center" wrapText="1"/>
    </xf>
    <xf numFmtId="0" fontId="11" fillId="0" borderId="12" xfId="0" applyFont="1" applyBorder="1" applyAlignment="1">
      <alignment horizontal="left" vertical="center"/>
    </xf>
    <xf numFmtId="0" fontId="11" fillId="0" borderId="1" xfId="0" applyFont="1" applyBorder="1" applyAlignment="1">
      <alignment horizontal="center" vertical="center"/>
    </xf>
    <xf numFmtId="0" fontId="11" fillId="0" borderId="1" xfId="0" applyFont="1" applyBorder="1" applyAlignment="1">
      <alignment vertical="center" wrapText="1"/>
    </xf>
    <xf numFmtId="0" fontId="11" fillId="0" borderId="12" xfId="0" applyFont="1" applyBorder="1" applyAlignment="1">
      <alignment vertical="center" wrapText="1"/>
    </xf>
    <xf numFmtId="0" fontId="11" fillId="0" borderId="12" xfId="0" applyFont="1" applyBorder="1" applyAlignment="1">
      <alignment horizontal="center" vertical="center" wrapText="1"/>
    </xf>
    <xf numFmtId="0" fontId="11" fillId="0" borderId="4" xfId="0" applyFont="1" applyBorder="1" applyAlignment="1">
      <alignment horizontal="center" vertical="center"/>
    </xf>
    <xf numFmtId="0" fontId="11" fillId="0" borderId="18" xfId="0" applyFont="1" applyBorder="1" applyAlignment="1">
      <alignment horizontal="center" vertical="center"/>
    </xf>
    <xf numFmtId="9" fontId="5" fillId="0" borderId="1" xfId="2" applyFont="1" applyFill="1" applyBorder="1" applyAlignment="1">
      <alignment horizontal="center" vertical="center" wrapText="1"/>
    </xf>
    <xf numFmtId="0" fontId="14" fillId="2" borderId="0" xfId="0" applyFont="1" applyFill="1" applyAlignment="1">
      <alignment vertical="top"/>
    </xf>
    <xf numFmtId="0" fontId="14" fillId="2" borderId="0" xfId="0" applyFont="1" applyFill="1" applyAlignment="1">
      <alignment horizontal="center" vertical="center"/>
    </xf>
    <xf numFmtId="165" fontId="0" fillId="0" borderId="0" xfId="0" applyNumberFormat="1"/>
    <xf numFmtId="165" fontId="15" fillId="0" borderId="0" xfId="0" applyNumberFormat="1" applyFont="1" applyAlignment="1">
      <alignment vertical="center"/>
    </xf>
    <xf numFmtId="165" fontId="16" fillId="0" borderId="0" xfId="0" applyNumberFormat="1" applyFont="1" applyAlignment="1">
      <alignment horizontal="center" vertical="center"/>
    </xf>
    <xf numFmtId="164" fontId="10" fillId="2" borderId="0" xfId="1" applyNumberFormat="1" applyFont="1" applyFill="1" applyBorder="1" applyAlignment="1">
      <alignment horizontal="center" vertical="center" wrapText="1"/>
    </xf>
    <xf numFmtId="44" fontId="18" fillId="0" borderId="1" xfId="1" applyFont="1" applyBorder="1" applyAlignment="1">
      <alignment horizontal="center" vertical="center" shrinkToFit="1"/>
    </xf>
    <xf numFmtId="9" fontId="18" fillId="0" borderId="1" xfId="0" applyNumberFormat="1" applyFont="1" applyBorder="1" applyAlignment="1">
      <alignment horizontal="center" vertical="center" shrinkToFit="1"/>
    </xf>
    <xf numFmtId="44" fontId="18" fillId="0" borderId="9" xfId="1" applyFont="1" applyBorder="1" applyAlignment="1">
      <alignment horizontal="center" vertical="center" shrinkToFit="1"/>
    </xf>
    <xf numFmtId="44" fontId="18" fillId="0" borderId="11" xfId="1" applyFont="1" applyBorder="1" applyAlignment="1">
      <alignment horizontal="center" vertical="center" shrinkToFit="1"/>
    </xf>
    <xf numFmtId="9" fontId="18" fillId="0" borderId="12" xfId="0" applyNumberFormat="1" applyFont="1" applyBorder="1" applyAlignment="1">
      <alignment horizontal="center" vertical="center" shrinkToFit="1"/>
    </xf>
    <xf numFmtId="44" fontId="18" fillId="0" borderId="12" xfId="1" applyFont="1" applyBorder="1" applyAlignment="1">
      <alignment horizontal="center" vertical="center" shrinkToFit="1"/>
    </xf>
    <xf numFmtId="0" fontId="9" fillId="3" borderId="8" xfId="0" applyFont="1" applyFill="1" applyBorder="1" applyAlignment="1">
      <alignment horizontal="center" vertical="center" wrapText="1"/>
    </xf>
    <xf numFmtId="0" fontId="9" fillId="3" borderId="17" xfId="0" applyFont="1" applyFill="1" applyBorder="1" applyAlignment="1">
      <alignment horizontal="center" vertical="center" wrapText="1"/>
    </xf>
    <xf numFmtId="165" fontId="15" fillId="0" borderId="9" xfId="0" applyNumberFormat="1" applyFont="1" applyBorder="1" applyAlignment="1">
      <alignment vertical="center"/>
    </xf>
    <xf numFmtId="165" fontId="15" fillId="0" borderId="10" xfId="0" applyNumberFormat="1" applyFont="1" applyBorder="1" applyAlignment="1">
      <alignment vertical="center"/>
    </xf>
    <xf numFmtId="165" fontId="15" fillId="0" borderId="11" xfId="0" applyNumberFormat="1" applyFont="1" applyBorder="1" applyAlignment="1">
      <alignment vertical="center"/>
    </xf>
    <xf numFmtId="165" fontId="15" fillId="0" borderId="21" xfId="0" applyNumberFormat="1" applyFont="1" applyBorder="1" applyAlignment="1">
      <alignment vertical="center"/>
    </xf>
    <xf numFmtId="44" fontId="19" fillId="0" borderId="0" xfId="0" applyNumberFormat="1" applyFont="1" applyBorder="1" applyAlignment="1">
      <alignment horizontal="center" vertical="center"/>
    </xf>
    <xf numFmtId="0" fontId="0" fillId="2" borderId="0" xfId="0" applyFill="1" applyAlignment="1">
      <alignment horizontal="center" vertical="center"/>
    </xf>
    <xf numFmtId="44" fontId="19" fillId="0" borderId="1" xfId="0" applyNumberFormat="1" applyFont="1" applyBorder="1" applyAlignment="1">
      <alignment horizontal="center" vertical="center"/>
    </xf>
    <xf numFmtId="44" fontId="19" fillId="0" borderId="9" xfId="0" applyNumberFormat="1" applyFont="1" applyBorder="1" applyAlignment="1">
      <alignment horizontal="center" vertical="center"/>
    </xf>
    <xf numFmtId="44" fontId="19" fillId="0" borderId="11" xfId="0" applyNumberFormat="1" applyFont="1" applyBorder="1" applyAlignment="1">
      <alignment horizontal="center" vertical="center"/>
    </xf>
    <xf numFmtId="0" fontId="0" fillId="2" borderId="0" xfId="0" applyFill="1" applyBorder="1" applyAlignment="1">
      <alignment horizontal="center" vertical="center"/>
    </xf>
    <xf numFmtId="165" fontId="16" fillId="0" borderId="21" xfId="0" applyNumberFormat="1" applyFont="1" applyBorder="1" applyAlignment="1">
      <alignment vertical="center"/>
    </xf>
    <xf numFmtId="165" fontId="16" fillId="0" borderId="10" xfId="0" applyNumberFormat="1" applyFont="1" applyBorder="1" applyAlignment="1">
      <alignment vertical="center"/>
    </xf>
    <xf numFmtId="9" fontId="20" fillId="2" borderId="1" xfId="0" applyNumberFormat="1" applyFont="1" applyFill="1" applyBorder="1" applyAlignment="1">
      <alignment horizontal="center" vertical="center" wrapText="1" shrinkToFit="1"/>
    </xf>
    <xf numFmtId="9" fontId="21" fillId="2" borderId="1" xfId="0" applyNumberFormat="1" applyFont="1" applyFill="1" applyBorder="1" applyAlignment="1">
      <alignment horizontal="center" vertical="center" wrapText="1" shrinkToFit="1"/>
    </xf>
    <xf numFmtId="0" fontId="17" fillId="0" borderId="14" xfId="0" applyFont="1" applyFill="1" applyBorder="1" applyAlignment="1">
      <alignment horizontal="center" vertical="center" wrapText="1"/>
    </xf>
    <xf numFmtId="0" fontId="17" fillId="0" borderId="15" xfId="0" applyFont="1" applyFill="1" applyBorder="1" applyAlignment="1">
      <alignment horizontal="center" vertical="center" wrapText="1"/>
    </xf>
    <xf numFmtId="166" fontId="20" fillId="2" borderId="9" xfId="0" applyNumberFormat="1" applyFont="1" applyFill="1" applyBorder="1" applyAlignment="1">
      <alignment vertical="center" wrapText="1"/>
    </xf>
    <xf numFmtId="166" fontId="20" fillId="2" borderId="11" xfId="0" applyNumberFormat="1" applyFont="1" applyFill="1" applyBorder="1" applyAlignment="1">
      <alignment vertical="center" wrapText="1"/>
    </xf>
    <xf numFmtId="9" fontId="20" fillId="2" borderId="12" xfId="0" applyNumberFormat="1" applyFont="1" applyFill="1" applyBorder="1" applyAlignment="1">
      <alignment horizontal="center" vertical="center" wrapText="1" shrinkToFit="1"/>
    </xf>
    <xf numFmtId="44" fontId="19" fillId="0" borderId="12" xfId="0" applyNumberFormat="1" applyFont="1" applyBorder="1" applyAlignment="1">
      <alignment horizontal="center" vertical="center"/>
    </xf>
    <xf numFmtId="0" fontId="22" fillId="0" borderId="0" xfId="3" applyFill="1" applyBorder="1" applyAlignment="1">
      <alignment horizontal="left" vertical="top"/>
    </xf>
    <xf numFmtId="9" fontId="19" fillId="0" borderId="1" xfId="0" applyNumberFormat="1" applyFont="1" applyBorder="1" applyAlignment="1">
      <alignment horizontal="center" vertical="center"/>
    </xf>
    <xf numFmtId="165" fontId="19" fillId="0" borderId="1" xfId="0" applyNumberFormat="1" applyFont="1" applyBorder="1" applyAlignment="1">
      <alignment vertical="center"/>
    </xf>
    <xf numFmtId="165" fontId="19" fillId="0" borderId="9" xfId="0" applyNumberFormat="1" applyFont="1" applyBorder="1" applyAlignment="1">
      <alignment vertical="center"/>
    </xf>
    <xf numFmtId="165" fontId="19" fillId="0" borderId="11" xfId="0" applyNumberFormat="1" applyFont="1" applyBorder="1" applyAlignment="1">
      <alignment vertical="center"/>
    </xf>
    <xf numFmtId="9" fontId="19" fillId="0" borderId="12" xfId="0" applyNumberFormat="1" applyFont="1" applyBorder="1" applyAlignment="1">
      <alignment horizontal="center" vertical="center"/>
    </xf>
    <xf numFmtId="165" fontId="19" fillId="0" borderId="12" xfId="0" applyNumberFormat="1" applyFont="1" applyBorder="1" applyAlignment="1">
      <alignment vertical="center"/>
    </xf>
    <xf numFmtId="165" fontId="15" fillId="0" borderId="23" xfId="0" applyNumberFormat="1" applyFont="1" applyBorder="1" applyAlignment="1">
      <alignment vertical="center"/>
    </xf>
    <xf numFmtId="165" fontId="15" fillId="0" borderId="25" xfId="0" applyNumberFormat="1" applyFont="1" applyBorder="1" applyAlignment="1">
      <alignment vertical="center"/>
    </xf>
    <xf numFmtId="165" fontId="16" fillId="0" borderId="26" xfId="0" applyNumberFormat="1" applyFont="1" applyBorder="1" applyAlignment="1">
      <alignment vertical="center"/>
    </xf>
    <xf numFmtId="165" fontId="16" fillId="0" borderId="27" xfId="0" applyNumberFormat="1" applyFont="1" applyBorder="1" applyAlignment="1">
      <alignment vertical="center"/>
    </xf>
    <xf numFmtId="165" fontId="15" fillId="0" borderId="22" xfId="0" applyNumberFormat="1" applyFont="1" applyBorder="1" applyAlignment="1">
      <alignment vertical="center"/>
    </xf>
    <xf numFmtId="165" fontId="15" fillId="0" borderId="29" xfId="0" applyNumberFormat="1" applyFont="1" applyBorder="1" applyAlignment="1">
      <alignment vertical="center"/>
    </xf>
    <xf numFmtId="44" fontId="19" fillId="0" borderId="1" xfId="0" applyNumberFormat="1" applyFont="1" applyBorder="1" applyAlignment="1">
      <alignment vertical="center"/>
    </xf>
    <xf numFmtId="0" fontId="9" fillId="0" borderId="16" xfId="0" applyFont="1" applyBorder="1" applyAlignment="1">
      <alignment horizontal="center" vertical="center" wrapText="1"/>
    </xf>
    <xf numFmtId="44" fontId="19" fillId="0" borderId="12" xfId="0" applyNumberFormat="1" applyFont="1" applyBorder="1" applyAlignment="1">
      <alignment vertical="center"/>
    </xf>
    <xf numFmtId="0" fontId="9" fillId="0" borderId="13" xfId="0" applyFont="1" applyBorder="1" applyAlignment="1">
      <alignment horizontal="center" vertical="center" wrapText="1"/>
    </xf>
    <xf numFmtId="44" fontId="19" fillId="0" borderId="4" xfId="0" applyNumberFormat="1" applyFont="1" applyBorder="1" applyAlignment="1">
      <alignment horizontal="center" vertical="center"/>
    </xf>
    <xf numFmtId="44" fontId="19" fillId="0" borderId="18" xfId="0" applyNumberFormat="1" applyFont="1" applyBorder="1" applyAlignment="1">
      <alignment horizontal="center" vertical="center"/>
    </xf>
    <xf numFmtId="165" fontId="16" fillId="0" borderId="29" xfId="0" applyNumberFormat="1" applyFont="1" applyBorder="1" applyAlignment="1">
      <alignment vertical="center"/>
    </xf>
    <xf numFmtId="165" fontId="15" fillId="0" borderId="33" xfId="0" applyNumberFormat="1" applyFont="1" applyBorder="1" applyAlignment="1">
      <alignment vertical="center"/>
    </xf>
    <xf numFmtId="165" fontId="16" fillId="0" borderId="34" xfId="0" applyNumberFormat="1" applyFont="1" applyBorder="1" applyAlignment="1">
      <alignment vertical="center"/>
    </xf>
    <xf numFmtId="164" fontId="19" fillId="2" borderId="10" xfId="0" applyNumberFormat="1" applyFont="1" applyFill="1" applyBorder="1" applyAlignment="1">
      <alignment horizontal="center" vertical="center"/>
    </xf>
    <xf numFmtId="164" fontId="19" fillId="2" borderId="21" xfId="0" applyNumberFormat="1" applyFont="1" applyFill="1" applyBorder="1" applyAlignment="1">
      <alignment horizontal="center" vertical="center"/>
    </xf>
    <xf numFmtId="0" fontId="24" fillId="0" borderId="0" xfId="0" applyFont="1"/>
    <xf numFmtId="0" fontId="26" fillId="0" borderId="0" xfId="0" applyFont="1"/>
    <xf numFmtId="0" fontId="26" fillId="0" borderId="0" xfId="0" applyFont="1" applyAlignment="1">
      <alignment horizontal="left" vertical="center" indent="15"/>
    </xf>
    <xf numFmtId="0" fontId="25" fillId="0" borderId="0" xfId="0" applyFont="1" applyAlignment="1">
      <alignment vertical="center"/>
    </xf>
    <xf numFmtId="0" fontId="26" fillId="0" borderId="0" xfId="0" applyFont="1" applyAlignment="1">
      <alignment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164" fontId="10" fillId="2" borderId="20" xfId="1" applyNumberFormat="1" applyFont="1" applyFill="1" applyBorder="1" applyAlignment="1">
      <alignment horizontal="center" vertical="center" wrapText="1"/>
    </xf>
    <xf numFmtId="164" fontId="10" fillId="2" borderId="5" xfId="1" applyNumberFormat="1" applyFont="1" applyFill="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17"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4" xfId="0" applyFont="1" applyBorder="1" applyAlignment="1">
      <alignment horizontal="center" vertical="center" wrapText="1"/>
    </xf>
    <xf numFmtId="44" fontId="23" fillId="4" borderId="30" xfId="0" applyNumberFormat="1" applyFont="1" applyFill="1" applyBorder="1" applyAlignment="1">
      <alignment horizontal="center" vertical="center"/>
    </xf>
    <xf numFmtId="44" fontId="23" fillId="4" borderId="31" xfId="0" applyNumberFormat="1" applyFont="1" applyFill="1" applyBorder="1" applyAlignment="1">
      <alignment horizontal="center" vertical="center"/>
    </xf>
    <xf numFmtId="44" fontId="23" fillId="4" borderId="32" xfId="0" applyNumberFormat="1" applyFont="1" applyFill="1" applyBorder="1" applyAlignment="1">
      <alignment horizontal="center" vertical="center"/>
    </xf>
    <xf numFmtId="44" fontId="23" fillId="4" borderId="30" xfId="0" applyNumberFormat="1" applyFont="1" applyFill="1" applyBorder="1" applyAlignment="1">
      <alignment horizontal="center" vertical="center" wrapText="1"/>
    </xf>
    <xf numFmtId="44" fontId="23" fillId="4" borderId="31" xfId="0" applyNumberFormat="1" applyFont="1" applyFill="1" applyBorder="1" applyAlignment="1">
      <alignment horizontal="center" vertical="center" wrapText="1"/>
    </xf>
    <xf numFmtId="44" fontId="23" fillId="4" borderId="32" xfId="0" applyNumberFormat="1" applyFont="1" applyFill="1" applyBorder="1" applyAlignment="1">
      <alignment horizontal="center" vertical="center" wrapText="1"/>
    </xf>
  </cellXfs>
  <cellStyles count="4">
    <cellStyle name="Moneda" xfId="1" builtinId="4"/>
    <cellStyle name="Normal" xfId="0" builtinId="0"/>
    <cellStyle name="Normal 2" xfId="3"/>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N85"/>
  <sheetViews>
    <sheetView tabSelected="1" view="pageBreakPreview" topLeftCell="A40" zoomScale="125" zoomScaleNormal="125" zoomScaleSheetLayoutView="125" workbookViewId="0">
      <selection activeCell="I10" sqref="I10"/>
    </sheetView>
  </sheetViews>
  <sheetFormatPr baseColWidth="10" defaultColWidth="11.42578125" defaultRowHeight="15"/>
  <cols>
    <col min="1" max="1" width="7.28515625" style="6" customWidth="1"/>
    <col min="2" max="2" width="21.140625" style="9" customWidth="1"/>
    <col min="3" max="3" width="35.28515625" style="4" customWidth="1"/>
    <col min="4" max="4" width="18.28515625" style="5" customWidth="1"/>
    <col min="5" max="5" width="11" style="4" customWidth="1"/>
    <col min="6" max="14" width="11" style="6" customWidth="1"/>
    <col min="15" max="15" width="12.85546875" style="6" customWidth="1"/>
    <col min="16" max="34" width="11" style="54" customWidth="1"/>
    <col min="35" max="35" width="11" style="37" customWidth="1"/>
    <col min="36" max="36" width="11" style="39" customWidth="1"/>
    <col min="37" max="39" width="11" style="37" customWidth="1"/>
    <col min="40" max="40" width="11" style="54" customWidth="1"/>
    <col min="41" max="45" width="11" style="6" customWidth="1"/>
    <col min="46" max="16384" width="11.42578125" style="6"/>
  </cols>
  <sheetData>
    <row r="5" spans="1:40" ht="15.75" thickBot="1">
      <c r="AD5" s="69"/>
    </row>
    <row r="6" spans="1:40" ht="31.15" customHeight="1" thickBot="1">
      <c r="F6" s="102" t="s">
        <v>172</v>
      </c>
      <c r="G6" s="103"/>
      <c r="H6" s="103"/>
      <c r="I6" s="103"/>
      <c r="J6" s="103"/>
      <c r="K6" s="104" t="s">
        <v>176</v>
      </c>
      <c r="L6" s="105"/>
      <c r="M6" s="105"/>
      <c r="N6" s="105"/>
      <c r="O6" s="105"/>
      <c r="P6" s="106"/>
      <c r="Q6" s="104" t="s">
        <v>179</v>
      </c>
      <c r="R6" s="105"/>
      <c r="S6" s="105"/>
      <c r="T6" s="105"/>
      <c r="U6" s="105"/>
      <c r="V6" s="106"/>
      <c r="W6" s="104" t="s">
        <v>180</v>
      </c>
      <c r="X6" s="105"/>
      <c r="Y6" s="105"/>
      <c r="Z6" s="105"/>
      <c r="AA6" s="105"/>
      <c r="AB6" s="106"/>
      <c r="AC6" s="104" t="s">
        <v>182</v>
      </c>
      <c r="AD6" s="105"/>
      <c r="AE6" s="105"/>
      <c r="AF6" s="105"/>
      <c r="AG6" s="105"/>
      <c r="AH6" s="106"/>
      <c r="AI6" s="104" t="s">
        <v>171</v>
      </c>
      <c r="AJ6" s="105"/>
      <c r="AK6" s="105"/>
      <c r="AL6" s="105"/>
      <c r="AM6" s="105"/>
      <c r="AN6" s="106"/>
    </row>
    <row r="7" spans="1:40" ht="34.5" thickBot="1">
      <c r="A7" s="12" t="s">
        <v>0</v>
      </c>
      <c r="B7" s="13" t="s">
        <v>1</v>
      </c>
      <c r="C7" s="14" t="s">
        <v>2</v>
      </c>
      <c r="D7" s="14" t="s">
        <v>3</v>
      </c>
      <c r="E7" s="15" t="s">
        <v>4</v>
      </c>
      <c r="F7" s="47" t="s">
        <v>147</v>
      </c>
      <c r="G7" s="47" t="s">
        <v>5</v>
      </c>
      <c r="H7" s="47" t="s">
        <v>148</v>
      </c>
      <c r="I7" s="47" t="s">
        <v>149</v>
      </c>
      <c r="J7" s="48" t="s">
        <v>150</v>
      </c>
      <c r="K7" s="63" t="s">
        <v>173</v>
      </c>
      <c r="L7" s="64" t="s">
        <v>5</v>
      </c>
      <c r="M7" s="64" t="s">
        <v>174</v>
      </c>
      <c r="N7" s="64" t="s">
        <v>175</v>
      </c>
      <c r="O7" s="64" t="s">
        <v>150</v>
      </c>
      <c r="P7" s="85" t="s">
        <v>177</v>
      </c>
      <c r="Q7" s="63" t="s">
        <v>173</v>
      </c>
      <c r="R7" s="64" t="s">
        <v>5</v>
      </c>
      <c r="S7" s="64" t="s">
        <v>174</v>
      </c>
      <c r="T7" s="64" t="s">
        <v>175</v>
      </c>
      <c r="U7" s="64" t="s">
        <v>150</v>
      </c>
      <c r="V7" s="85" t="s">
        <v>177</v>
      </c>
      <c r="W7" s="63" t="s">
        <v>173</v>
      </c>
      <c r="X7" s="64" t="s">
        <v>5</v>
      </c>
      <c r="Y7" s="64" t="s">
        <v>174</v>
      </c>
      <c r="Z7" s="64" t="s">
        <v>175</v>
      </c>
      <c r="AA7" s="64" t="s">
        <v>150</v>
      </c>
      <c r="AB7" s="85" t="s">
        <v>177</v>
      </c>
      <c r="AC7" s="63" t="s">
        <v>173</v>
      </c>
      <c r="AD7" s="64" t="s">
        <v>5</v>
      </c>
      <c r="AE7" s="64" t="s">
        <v>174</v>
      </c>
      <c r="AF7" s="64" t="s">
        <v>175</v>
      </c>
      <c r="AG7" s="64" t="s">
        <v>150</v>
      </c>
      <c r="AH7" s="85" t="s">
        <v>177</v>
      </c>
      <c r="AI7" s="63" t="s">
        <v>173</v>
      </c>
      <c r="AJ7" s="64" t="s">
        <v>5</v>
      </c>
      <c r="AK7" s="64" t="s">
        <v>174</v>
      </c>
      <c r="AL7" s="64" t="s">
        <v>175</v>
      </c>
      <c r="AM7" s="64" t="s">
        <v>150</v>
      </c>
      <c r="AN7" s="83" t="s">
        <v>177</v>
      </c>
    </row>
    <row r="8" spans="1:40" ht="36">
      <c r="A8" s="7">
        <v>1</v>
      </c>
      <c r="B8" s="8" t="s">
        <v>6</v>
      </c>
      <c r="C8" s="1" t="s">
        <v>142</v>
      </c>
      <c r="D8" s="2" t="s">
        <v>7</v>
      </c>
      <c r="E8" s="16">
        <v>1</v>
      </c>
      <c r="F8" s="23">
        <v>136435</v>
      </c>
      <c r="G8" s="18">
        <v>0</v>
      </c>
      <c r="H8" s="19">
        <v>0</v>
      </c>
      <c r="I8" s="19">
        <v>136435</v>
      </c>
      <c r="J8" s="20">
        <v>136435</v>
      </c>
      <c r="K8" s="43">
        <v>103840</v>
      </c>
      <c r="L8" s="42">
        <v>0</v>
      </c>
      <c r="M8" s="41">
        <f>+L8*K8</f>
        <v>0</v>
      </c>
      <c r="N8" s="41">
        <f>+K8+M8</f>
        <v>103840</v>
      </c>
      <c r="O8" s="82">
        <f>+N8*E8</f>
        <v>103840</v>
      </c>
      <c r="P8" s="86" t="s">
        <v>178</v>
      </c>
      <c r="Q8" s="56">
        <v>130000</v>
      </c>
      <c r="R8" s="42">
        <v>0</v>
      </c>
      <c r="S8" s="55">
        <f>+Q8*R8</f>
        <v>0</v>
      </c>
      <c r="T8" s="55">
        <f>+S8+Q8</f>
        <v>130000</v>
      </c>
      <c r="U8" s="55">
        <f>+T8*E8</f>
        <v>130000</v>
      </c>
      <c r="V8" s="86" t="s">
        <v>178</v>
      </c>
      <c r="W8" s="56">
        <v>130000</v>
      </c>
      <c r="X8" s="42">
        <v>0</v>
      </c>
      <c r="Y8" s="55">
        <f>+W8*X8</f>
        <v>0</v>
      </c>
      <c r="Z8" s="55">
        <f>+Y8+W8</f>
        <v>130000</v>
      </c>
      <c r="AA8" s="55">
        <f>+Z8*E8</f>
        <v>130000</v>
      </c>
      <c r="AB8" s="86" t="s">
        <v>178</v>
      </c>
      <c r="AC8" s="65">
        <v>136400</v>
      </c>
      <c r="AD8" s="61">
        <v>0</v>
      </c>
      <c r="AE8" s="55">
        <f>+AC8*AD8</f>
        <v>0</v>
      </c>
      <c r="AF8" s="55">
        <f>+AE8+AC8</f>
        <v>136400</v>
      </c>
      <c r="AG8" s="55">
        <f>+AF8*E8</f>
        <v>136400</v>
      </c>
      <c r="AH8" s="86" t="s">
        <v>178</v>
      </c>
      <c r="AI8" s="72">
        <v>150000</v>
      </c>
      <c r="AJ8" s="70">
        <v>0.19</v>
      </c>
      <c r="AK8" s="71">
        <f>AI8*AJ8</f>
        <v>28500</v>
      </c>
      <c r="AL8" s="71">
        <f>AK8+AI8</f>
        <v>178500</v>
      </c>
      <c r="AM8" s="71">
        <f>AL8*E8</f>
        <v>178500</v>
      </c>
      <c r="AN8" s="91" t="s">
        <v>181</v>
      </c>
    </row>
    <row r="9" spans="1:40" ht="36">
      <c r="A9" s="7">
        <v>2</v>
      </c>
      <c r="B9" s="8" t="s">
        <v>8</v>
      </c>
      <c r="C9" s="1" t="s">
        <v>9</v>
      </c>
      <c r="D9" s="2" t="s">
        <v>10</v>
      </c>
      <c r="E9" s="16">
        <v>1</v>
      </c>
      <c r="F9" s="24">
        <v>83960</v>
      </c>
      <c r="G9" s="10">
        <v>0</v>
      </c>
      <c r="H9" s="11">
        <v>0</v>
      </c>
      <c r="I9" s="11">
        <v>83960</v>
      </c>
      <c r="J9" s="21">
        <v>83960</v>
      </c>
      <c r="K9" s="43">
        <v>83960</v>
      </c>
      <c r="L9" s="42">
        <v>0</v>
      </c>
      <c r="M9" s="41">
        <f t="shared" ref="M9:M72" si="0">+L9*K9</f>
        <v>0</v>
      </c>
      <c r="N9" s="41">
        <f t="shared" ref="N9:N72" si="1">+K9+M9</f>
        <v>83960</v>
      </c>
      <c r="O9" s="82">
        <f t="shared" ref="O9:O72" si="2">+N9*E9</f>
        <v>83960</v>
      </c>
      <c r="P9" s="86" t="s">
        <v>178</v>
      </c>
      <c r="Q9" s="56">
        <v>80000</v>
      </c>
      <c r="R9" s="42">
        <v>0</v>
      </c>
      <c r="S9" s="55">
        <f t="shared" ref="S9:S72" si="3">+Q9*R9</f>
        <v>0</v>
      </c>
      <c r="T9" s="55">
        <f t="shared" ref="T9:T72" si="4">+S9+Q9</f>
        <v>80000</v>
      </c>
      <c r="U9" s="55">
        <f t="shared" ref="U9:U72" si="5">+T9*E9</f>
        <v>80000</v>
      </c>
      <c r="V9" s="86" t="s">
        <v>178</v>
      </c>
      <c r="W9" s="56">
        <v>80000</v>
      </c>
      <c r="X9" s="42">
        <v>0</v>
      </c>
      <c r="Y9" s="55">
        <f t="shared" ref="Y9:Y72" si="6">+W9*X9</f>
        <v>0</v>
      </c>
      <c r="Z9" s="55">
        <f t="shared" ref="Z9:Z72" si="7">+Y9+W9</f>
        <v>80000</v>
      </c>
      <c r="AA9" s="55">
        <f t="shared" ref="AA9:AA72" si="8">+Z9*E9</f>
        <v>80000</v>
      </c>
      <c r="AB9" s="86" t="s">
        <v>178</v>
      </c>
      <c r="AC9" s="65">
        <v>83900</v>
      </c>
      <c r="AD9" s="61">
        <v>0</v>
      </c>
      <c r="AE9" s="55">
        <f t="shared" ref="AE9:AE72" si="9">+AC9*AD9</f>
        <v>0</v>
      </c>
      <c r="AF9" s="55">
        <f t="shared" ref="AF9:AF72" si="10">+AE9+AC9</f>
        <v>83900</v>
      </c>
      <c r="AG9" s="55">
        <f t="shared" ref="AG9:AG72" si="11">+AF9*E9</f>
        <v>83900</v>
      </c>
      <c r="AH9" s="86" t="s">
        <v>178</v>
      </c>
      <c r="AI9" s="72">
        <v>10000</v>
      </c>
      <c r="AJ9" s="70">
        <v>0.19</v>
      </c>
      <c r="AK9" s="71">
        <f t="shared" ref="AK9:AK72" si="12">AI9*AJ9</f>
        <v>1900</v>
      </c>
      <c r="AL9" s="71">
        <f t="shared" ref="AL9:AL72" si="13">AK9+AI9</f>
        <v>11900</v>
      </c>
      <c r="AM9" s="71">
        <f t="shared" ref="AM9:AM72" si="14">AL9*E9</f>
        <v>11900</v>
      </c>
      <c r="AN9" s="91" t="s">
        <v>178</v>
      </c>
    </row>
    <row r="10" spans="1:40" ht="72">
      <c r="A10" s="7">
        <v>3</v>
      </c>
      <c r="B10" s="8" t="s">
        <v>11</v>
      </c>
      <c r="C10" s="1" t="s">
        <v>12</v>
      </c>
      <c r="D10" s="2" t="s">
        <v>7</v>
      </c>
      <c r="E10" s="16">
        <v>1</v>
      </c>
      <c r="F10" s="24">
        <v>209900</v>
      </c>
      <c r="G10" s="10">
        <v>0</v>
      </c>
      <c r="H10" s="11">
        <v>0</v>
      </c>
      <c r="I10" s="11">
        <v>209900</v>
      </c>
      <c r="J10" s="21">
        <v>209900</v>
      </c>
      <c r="K10" s="43">
        <v>171730</v>
      </c>
      <c r="L10" s="42">
        <v>0</v>
      </c>
      <c r="M10" s="41">
        <f t="shared" si="0"/>
        <v>0</v>
      </c>
      <c r="N10" s="41">
        <f t="shared" si="1"/>
        <v>171730</v>
      </c>
      <c r="O10" s="82">
        <f t="shared" si="2"/>
        <v>171730</v>
      </c>
      <c r="P10" s="86" t="s">
        <v>178</v>
      </c>
      <c r="Q10" s="56">
        <v>200000</v>
      </c>
      <c r="R10" s="42">
        <v>0</v>
      </c>
      <c r="S10" s="55">
        <f t="shared" si="3"/>
        <v>0</v>
      </c>
      <c r="T10" s="55">
        <f t="shared" si="4"/>
        <v>200000</v>
      </c>
      <c r="U10" s="55">
        <f t="shared" si="5"/>
        <v>200000</v>
      </c>
      <c r="V10" s="86" t="s">
        <v>178</v>
      </c>
      <c r="W10" s="56">
        <v>200000</v>
      </c>
      <c r="X10" s="42">
        <v>0</v>
      </c>
      <c r="Y10" s="55">
        <f t="shared" si="6"/>
        <v>0</v>
      </c>
      <c r="Z10" s="55">
        <f t="shared" si="7"/>
        <v>200000</v>
      </c>
      <c r="AA10" s="55">
        <f t="shared" si="8"/>
        <v>200000</v>
      </c>
      <c r="AB10" s="86" t="s">
        <v>178</v>
      </c>
      <c r="AC10" s="65">
        <v>209900</v>
      </c>
      <c r="AD10" s="61">
        <v>0</v>
      </c>
      <c r="AE10" s="55">
        <f t="shared" si="9"/>
        <v>0</v>
      </c>
      <c r="AF10" s="55">
        <f t="shared" si="10"/>
        <v>209900</v>
      </c>
      <c r="AG10" s="55">
        <f t="shared" si="11"/>
        <v>209900</v>
      </c>
      <c r="AH10" s="86" t="s">
        <v>178</v>
      </c>
      <c r="AI10" s="72">
        <v>320000</v>
      </c>
      <c r="AJ10" s="70">
        <v>0.19</v>
      </c>
      <c r="AK10" s="71">
        <f t="shared" si="12"/>
        <v>60800</v>
      </c>
      <c r="AL10" s="71">
        <f t="shared" si="13"/>
        <v>380800</v>
      </c>
      <c r="AM10" s="71">
        <f t="shared" si="14"/>
        <v>380800</v>
      </c>
      <c r="AN10" s="91" t="s">
        <v>181</v>
      </c>
    </row>
    <row r="11" spans="1:40" ht="72">
      <c r="A11" s="7">
        <v>4</v>
      </c>
      <c r="B11" s="8" t="s">
        <v>13</v>
      </c>
      <c r="C11" s="1" t="s">
        <v>14</v>
      </c>
      <c r="D11" s="2" t="s">
        <v>15</v>
      </c>
      <c r="E11" s="16">
        <v>1</v>
      </c>
      <c r="F11" s="24">
        <v>178415</v>
      </c>
      <c r="G11" s="10">
        <v>0</v>
      </c>
      <c r="H11" s="11">
        <v>0</v>
      </c>
      <c r="I11" s="11">
        <v>178415</v>
      </c>
      <c r="J11" s="21">
        <v>178415</v>
      </c>
      <c r="K11" s="43">
        <v>138667</v>
      </c>
      <c r="L11" s="42">
        <v>0</v>
      </c>
      <c r="M11" s="41">
        <f t="shared" si="0"/>
        <v>0</v>
      </c>
      <c r="N11" s="41">
        <f t="shared" si="1"/>
        <v>138667</v>
      </c>
      <c r="O11" s="82">
        <f t="shared" si="2"/>
        <v>138667</v>
      </c>
      <c r="P11" s="86" t="s">
        <v>178</v>
      </c>
      <c r="Q11" s="56">
        <v>178000</v>
      </c>
      <c r="R11" s="42">
        <v>0</v>
      </c>
      <c r="S11" s="55">
        <f t="shared" si="3"/>
        <v>0</v>
      </c>
      <c r="T11" s="55">
        <f t="shared" si="4"/>
        <v>178000</v>
      </c>
      <c r="U11" s="55">
        <f t="shared" si="5"/>
        <v>178000</v>
      </c>
      <c r="V11" s="86" t="s">
        <v>178</v>
      </c>
      <c r="W11" s="56">
        <v>170000</v>
      </c>
      <c r="X11" s="42">
        <v>0</v>
      </c>
      <c r="Y11" s="55">
        <f t="shared" si="6"/>
        <v>0</v>
      </c>
      <c r="Z11" s="55">
        <f t="shared" si="7"/>
        <v>170000</v>
      </c>
      <c r="AA11" s="55">
        <f t="shared" si="8"/>
        <v>170000</v>
      </c>
      <c r="AB11" s="86" t="s">
        <v>178</v>
      </c>
      <c r="AC11" s="65">
        <v>178400</v>
      </c>
      <c r="AD11" s="61">
        <v>0</v>
      </c>
      <c r="AE11" s="55">
        <f t="shared" si="9"/>
        <v>0</v>
      </c>
      <c r="AF11" s="55">
        <f t="shared" si="10"/>
        <v>178400</v>
      </c>
      <c r="AG11" s="55">
        <f t="shared" si="11"/>
        <v>178400</v>
      </c>
      <c r="AH11" s="86" t="s">
        <v>178</v>
      </c>
      <c r="AI11" s="72">
        <v>287000</v>
      </c>
      <c r="AJ11" s="70">
        <v>0.19</v>
      </c>
      <c r="AK11" s="71">
        <f t="shared" si="12"/>
        <v>54530</v>
      </c>
      <c r="AL11" s="71">
        <f t="shared" si="13"/>
        <v>341530</v>
      </c>
      <c r="AM11" s="71">
        <f t="shared" si="14"/>
        <v>341530</v>
      </c>
      <c r="AN11" s="91" t="s">
        <v>181</v>
      </c>
    </row>
    <row r="12" spans="1:40" ht="45">
      <c r="A12" s="7">
        <v>5</v>
      </c>
      <c r="B12" s="8" t="s">
        <v>16</v>
      </c>
      <c r="C12" s="1" t="s">
        <v>17</v>
      </c>
      <c r="D12" s="2" t="s">
        <v>18</v>
      </c>
      <c r="E12" s="16">
        <v>1</v>
      </c>
      <c r="F12" s="24">
        <v>314850</v>
      </c>
      <c r="G12" s="10">
        <v>0</v>
      </c>
      <c r="H12" s="11">
        <v>0</v>
      </c>
      <c r="I12" s="11">
        <v>314850</v>
      </c>
      <c r="J12" s="21">
        <v>314850</v>
      </c>
      <c r="K12" s="43">
        <v>279357</v>
      </c>
      <c r="L12" s="42">
        <v>0</v>
      </c>
      <c r="M12" s="41">
        <f t="shared" si="0"/>
        <v>0</v>
      </c>
      <c r="N12" s="41">
        <f t="shared" si="1"/>
        <v>279357</v>
      </c>
      <c r="O12" s="82">
        <f t="shared" si="2"/>
        <v>279357</v>
      </c>
      <c r="P12" s="86" t="s">
        <v>178</v>
      </c>
      <c r="Q12" s="56">
        <v>303000</v>
      </c>
      <c r="R12" s="42">
        <v>0</v>
      </c>
      <c r="S12" s="55">
        <f t="shared" si="3"/>
        <v>0</v>
      </c>
      <c r="T12" s="55">
        <f t="shared" si="4"/>
        <v>303000</v>
      </c>
      <c r="U12" s="55">
        <f t="shared" si="5"/>
        <v>303000</v>
      </c>
      <c r="V12" s="86" t="s">
        <v>178</v>
      </c>
      <c r="W12" s="56">
        <v>300000</v>
      </c>
      <c r="X12" s="42">
        <v>0</v>
      </c>
      <c r="Y12" s="55">
        <f t="shared" si="6"/>
        <v>0</v>
      </c>
      <c r="Z12" s="55">
        <f t="shared" si="7"/>
        <v>300000</v>
      </c>
      <c r="AA12" s="55">
        <f t="shared" si="8"/>
        <v>300000</v>
      </c>
      <c r="AB12" s="86" t="s">
        <v>178</v>
      </c>
      <c r="AC12" s="65">
        <v>314850</v>
      </c>
      <c r="AD12" s="61">
        <v>0</v>
      </c>
      <c r="AE12" s="55">
        <f t="shared" si="9"/>
        <v>0</v>
      </c>
      <c r="AF12" s="55">
        <f t="shared" si="10"/>
        <v>314850</v>
      </c>
      <c r="AG12" s="55">
        <f t="shared" si="11"/>
        <v>314850</v>
      </c>
      <c r="AH12" s="86" t="s">
        <v>178</v>
      </c>
      <c r="AI12" s="72">
        <v>330000</v>
      </c>
      <c r="AJ12" s="70">
        <v>0.19</v>
      </c>
      <c r="AK12" s="71">
        <f t="shared" si="12"/>
        <v>62700</v>
      </c>
      <c r="AL12" s="71">
        <f t="shared" si="13"/>
        <v>392700</v>
      </c>
      <c r="AM12" s="71">
        <f t="shared" si="14"/>
        <v>392700</v>
      </c>
      <c r="AN12" s="91" t="s">
        <v>181</v>
      </c>
    </row>
    <row r="13" spans="1:40" ht="27">
      <c r="A13" s="7">
        <v>6</v>
      </c>
      <c r="B13" s="8" t="s">
        <v>19</v>
      </c>
      <c r="C13" s="1" t="s">
        <v>20</v>
      </c>
      <c r="D13" s="2" t="s">
        <v>21</v>
      </c>
      <c r="E13" s="16">
        <v>1</v>
      </c>
      <c r="F13" s="24">
        <v>388315</v>
      </c>
      <c r="G13" s="10">
        <v>0</v>
      </c>
      <c r="H13" s="11">
        <v>0</v>
      </c>
      <c r="I13" s="11">
        <v>388315</v>
      </c>
      <c r="J13" s="21">
        <v>388315</v>
      </c>
      <c r="K13" s="43">
        <v>236600</v>
      </c>
      <c r="L13" s="42">
        <v>0</v>
      </c>
      <c r="M13" s="41">
        <f t="shared" si="0"/>
        <v>0</v>
      </c>
      <c r="N13" s="41">
        <f t="shared" si="1"/>
        <v>236600</v>
      </c>
      <c r="O13" s="82">
        <f t="shared" si="2"/>
        <v>236600</v>
      </c>
      <c r="P13" s="86" t="s">
        <v>178</v>
      </c>
      <c r="Q13" s="56">
        <v>379000</v>
      </c>
      <c r="R13" s="42">
        <v>0</v>
      </c>
      <c r="S13" s="55">
        <f t="shared" si="3"/>
        <v>0</v>
      </c>
      <c r="T13" s="55">
        <f t="shared" si="4"/>
        <v>379000</v>
      </c>
      <c r="U13" s="55">
        <f t="shared" si="5"/>
        <v>379000</v>
      </c>
      <c r="V13" s="86" t="s">
        <v>178</v>
      </c>
      <c r="W13" s="56">
        <v>370000</v>
      </c>
      <c r="X13" s="42">
        <v>0</v>
      </c>
      <c r="Y13" s="55">
        <f t="shared" si="6"/>
        <v>0</v>
      </c>
      <c r="Z13" s="55">
        <f t="shared" si="7"/>
        <v>370000</v>
      </c>
      <c r="AA13" s="55">
        <f t="shared" si="8"/>
        <v>370000</v>
      </c>
      <c r="AB13" s="86" t="s">
        <v>178</v>
      </c>
      <c r="AC13" s="65">
        <v>388300</v>
      </c>
      <c r="AD13" s="61">
        <v>0</v>
      </c>
      <c r="AE13" s="55">
        <f t="shared" si="9"/>
        <v>0</v>
      </c>
      <c r="AF13" s="55">
        <f t="shared" si="10"/>
        <v>388300</v>
      </c>
      <c r="AG13" s="55">
        <f t="shared" si="11"/>
        <v>388300</v>
      </c>
      <c r="AH13" s="86" t="s">
        <v>178</v>
      </c>
      <c r="AI13" s="72">
        <v>410000</v>
      </c>
      <c r="AJ13" s="70">
        <v>0.19</v>
      </c>
      <c r="AK13" s="71">
        <f t="shared" si="12"/>
        <v>77900</v>
      </c>
      <c r="AL13" s="71">
        <f t="shared" si="13"/>
        <v>487900</v>
      </c>
      <c r="AM13" s="71">
        <f t="shared" si="14"/>
        <v>487900</v>
      </c>
      <c r="AN13" s="91" t="s">
        <v>181</v>
      </c>
    </row>
    <row r="14" spans="1:40" ht="81">
      <c r="A14" s="7">
        <v>7</v>
      </c>
      <c r="B14" s="8" t="s">
        <v>22</v>
      </c>
      <c r="C14" s="1" t="s">
        <v>23</v>
      </c>
      <c r="D14" s="2" t="s">
        <v>7</v>
      </c>
      <c r="E14" s="16">
        <v>1</v>
      </c>
      <c r="F14" s="24">
        <v>99733.985000000001</v>
      </c>
      <c r="G14" s="10">
        <v>0</v>
      </c>
      <c r="H14" s="11">
        <v>0</v>
      </c>
      <c r="I14" s="11">
        <v>99733.985000000001</v>
      </c>
      <c r="J14" s="21">
        <v>99733.985000000001</v>
      </c>
      <c r="K14" s="43">
        <v>86970</v>
      </c>
      <c r="L14" s="42">
        <v>0</v>
      </c>
      <c r="M14" s="41">
        <f t="shared" si="0"/>
        <v>0</v>
      </c>
      <c r="N14" s="41">
        <f t="shared" si="1"/>
        <v>86970</v>
      </c>
      <c r="O14" s="82">
        <f t="shared" si="2"/>
        <v>86970</v>
      </c>
      <c r="P14" s="86" t="s">
        <v>178</v>
      </c>
      <c r="Q14" s="56">
        <v>99000</v>
      </c>
      <c r="R14" s="42">
        <v>0</v>
      </c>
      <c r="S14" s="55">
        <f t="shared" si="3"/>
        <v>0</v>
      </c>
      <c r="T14" s="55">
        <f t="shared" si="4"/>
        <v>99000</v>
      </c>
      <c r="U14" s="55">
        <f t="shared" si="5"/>
        <v>99000</v>
      </c>
      <c r="V14" s="86" t="s">
        <v>178</v>
      </c>
      <c r="W14" s="56">
        <v>95030</v>
      </c>
      <c r="X14" s="42">
        <v>0</v>
      </c>
      <c r="Y14" s="55">
        <f t="shared" si="6"/>
        <v>0</v>
      </c>
      <c r="Z14" s="55">
        <f t="shared" si="7"/>
        <v>95030</v>
      </c>
      <c r="AA14" s="55">
        <f t="shared" si="8"/>
        <v>95030</v>
      </c>
      <c r="AB14" s="86" t="s">
        <v>178</v>
      </c>
      <c r="AC14" s="65">
        <v>99700</v>
      </c>
      <c r="AD14" s="61">
        <v>0</v>
      </c>
      <c r="AE14" s="55">
        <f t="shared" si="9"/>
        <v>0</v>
      </c>
      <c r="AF14" s="55">
        <f t="shared" si="10"/>
        <v>99700</v>
      </c>
      <c r="AG14" s="55">
        <f t="shared" si="11"/>
        <v>99700</v>
      </c>
      <c r="AH14" s="86" t="s">
        <v>178</v>
      </c>
      <c r="AI14" s="72">
        <v>204500</v>
      </c>
      <c r="AJ14" s="70">
        <v>0.19</v>
      </c>
      <c r="AK14" s="71">
        <f t="shared" si="12"/>
        <v>38855</v>
      </c>
      <c r="AL14" s="71">
        <f t="shared" si="13"/>
        <v>243355</v>
      </c>
      <c r="AM14" s="71">
        <f t="shared" si="14"/>
        <v>243355</v>
      </c>
      <c r="AN14" s="91" t="s">
        <v>181</v>
      </c>
    </row>
    <row r="15" spans="1:40" ht="54">
      <c r="A15" s="7">
        <v>8</v>
      </c>
      <c r="B15" s="8" t="s">
        <v>24</v>
      </c>
      <c r="C15" s="1" t="s">
        <v>25</v>
      </c>
      <c r="D15" s="2" t="s">
        <v>26</v>
      </c>
      <c r="E15" s="16">
        <v>1</v>
      </c>
      <c r="F15" s="24">
        <v>110197.5</v>
      </c>
      <c r="G15" s="10">
        <v>0</v>
      </c>
      <c r="H15" s="11">
        <v>0</v>
      </c>
      <c r="I15" s="11">
        <v>110197.5</v>
      </c>
      <c r="J15" s="21">
        <v>110197.5</v>
      </c>
      <c r="K15" s="43">
        <v>67090</v>
      </c>
      <c r="L15" s="42">
        <v>0</v>
      </c>
      <c r="M15" s="41">
        <f t="shared" si="0"/>
        <v>0</v>
      </c>
      <c r="N15" s="41">
        <f t="shared" si="1"/>
        <v>67090</v>
      </c>
      <c r="O15" s="82">
        <f t="shared" si="2"/>
        <v>67090</v>
      </c>
      <c r="P15" s="86" t="s">
        <v>178</v>
      </c>
      <c r="Q15" s="56">
        <v>105000</v>
      </c>
      <c r="R15" s="42">
        <v>0</v>
      </c>
      <c r="S15" s="55">
        <f t="shared" si="3"/>
        <v>0</v>
      </c>
      <c r="T15" s="55">
        <f t="shared" si="4"/>
        <v>105000</v>
      </c>
      <c r="U15" s="55">
        <f t="shared" si="5"/>
        <v>105000</v>
      </c>
      <c r="V15" s="86" t="s">
        <v>178</v>
      </c>
      <c r="W15" s="56">
        <v>105000</v>
      </c>
      <c r="X15" s="42">
        <v>0</v>
      </c>
      <c r="Y15" s="55">
        <f t="shared" si="6"/>
        <v>0</v>
      </c>
      <c r="Z15" s="55">
        <f t="shared" si="7"/>
        <v>105000</v>
      </c>
      <c r="AA15" s="55">
        <f t="shared" si="8"/>
        <v>105000</v>
      </c>
      <c r="AB15" s="86" t="s">
        <v>178</v>
      </c>
      <c r="AC15" s="65">
        <v>110000</v>
      </c>
      <c r="AD15" s="61">
        <v>0</v>
      </c>
      <c r="AE15" s="55">
        <f t="shared" si="9"/>
        <v>0</v>
      </c>
      <c r="AF15" s="55">
        <f t="shared" si="10"/>
        <v>110000</v>
      </c>
      <c r="AG15" s="55">
        <f t="shared" si="11"/>
        <v>110000</v>
      </c>
      <c r="AH15" s="86" t="s">
        <v>178</v>
      </c>
      <c r="AI15" s="72">
        <v>250000</v>
      </c>
      <c r="AJ15" s="70">
        <v>0.19</v>
      </c>
      <c r="AK15" s="71">
        <f t="shared" si="12"/>
        <v>47500</v>
      </c>
      <c r="AL15" s="71">
        <f t="shared" si="13"/>
        <v>297500</v>
      </c>
      <c r="AM15" s="71">
        <f t="shared" si="14"/>
        <v>297500</v>
      </c>
      <c r="AN15" s="91" t="s">
        <v>181</v>
      </c>
    </row>
    <row r="16" spans="1:40" ht="45">
      <c r="A16" s="7">
        <v>9</v>
      </c>
      <c r="B16" s="8" t="s">
        <v>27</v>
      </c>
      <c r="C16" s="1" t="s">
        <v>28</v>
      </c>
      <c r="D16" s="2" t="s">
        <v>21</v>
      </c>
      <c r="E16" s="16">
        <v>1</v>
      </c>
      <c r="F16" s="24">
        <v>241385</v>
      </c>
      <c r="G16" s="10">
        <v>0</v>
      </c>
      <c r="H16" s="11">
        <v>0</v>
      </c>
      <c r="I16" s="11">
        <v>241385</v>
      </c>
      <c r="J16" s="21">
        <v>241385</v>
      </c>
      <c r="K16" s="43">
        <v>237490</v>
      </c>
      <c r="L16" s="42">
        <v>0</v>
      </c>
      <c r="M16" s="41">
        <f t="shared" si="0"/>
        <v>0</v>
      </c>
      <c r="N16" s="41">
        <f t="shared" si="1"/>
        <v>237490</v>
      </c>
      <c r="O16" s="82">
        <f t="shared" si="2"/>
        <v>237490</v>
      </c>
      <c r="P16" s="86" t="s">
        <v>178</v>
      </c>
      <c r="Q16" s="56">
        <v>235000</v>
      </c>
      <c r="R16" s="42">
        <v>0</v>
      </c>
      <c r="S16" s="55">
        <f t="shared" si="3"/>
        <v>0</v>
      </c>
      <c r="T16" s="55">
        <f t="shared" si="4"/>
        <v>235000</v>
      </c>
      <c r="U16" s="55">
        <f t="shared" si="5"/>
        <v>235000</v>
      </c>
      <c r="V16" s="86" t="s">
        <v>178</v>
      </c>
      <c r="W16" s="56">
        <v>230000</v>
      </c>
      <c r="X16" s="42">
        <v>0</v>
      </c>
      <c r="Y16" s="55">
        <f t="shared" si="6"/>
        <v>0</v>
      </c>
      <c r="Z16" s="55">
        <f t="shared" si="7"/>
        <v>230000</v>
      </c>
      <c r="AA16" s="55">
        <f t="shared" si="8"/>
        <v>230000</v>
      </c>
      <c r="AB16" s="86" t="s">
        <v>178</v>
      </c>
      <c r="AC16" s="65">
        <v>241300</v>
      </c>
      <c r="AD16" s="61">
        <v>0</v>
      </c>
      <c r="AE16" s="55">
        <f t="shared" si="9"/>
        <v>0</v>
      </c>
      <c r="AF16" s="55">
        <f t="shared" si="10"/>
        <v>241300</v>
      </c>
      <c r="AG16" s="55">
        <f t="shared" si="11"/>
        <v>241300</v>
      </c>
      <c r="AH16" s="86" t="s">
        <v>178</v>
      </c>
      <c r="AI16" s="72">
        <v>353000</v>
      </c>
      <c r="AJ16" s="70">
        <v>0.19</v>
      </c>
      <c r="AK16" s="71">
        <f t="shared" si="12"/>
        <v>67070</v>
      </c>
      <c r="AL16" s="71">
        <f t="shared" si="13"/>
        <v>420070</v>
      </c>
      <c r="AM16" s="71">
        <f t="shared" si="14"/>
        <v>420070</v>
      </c>
      <c r="AN16" s="91" t="s">
        <v>181</v>
      </c>
    </row>
    <row r="17" spans="1:40" ht="36">
      <c r="A17" s="7">
        <v>10</v>
      </c>
      <c r="B17" s="8" t="s">
        <v>29</v>
      </c>
      <c r="C17" s="1" t="s">
        <v>30</v>
      </c>
      <c r="D17" s="2" t="s">
        <v>31</v>
      </c>
      <c r="E17" s="16">
        <v>1</v>
      </c>
      <c r="F17" s="24">
        <v>20990</v>
      </c>
      <c r="G17" s="10">
        <v>0</v>
      </c>
      <c r="H17" s="11">
        <v>0</v>
      </c>
      <c r="I17" s="11">
        <v>20990</v>
      </c>
      <c r="J17" s="21">
        <v>20990</v>
      </c>
      <c r="K17" s="43">
        <v>15312</v>
      </c>
      <c r="L17" s="42">
        <v>0</v>
      </c>
      <c r="M17" s="41">
        <f t="shared" si="0"/>
        <v>0</v>
      </c>
      <c r="N17" s="41">
        <f t="shared" si="1"/>
        <v>15312</v>
      </c>
      <c r="O17" s="82">
        <f t="shared" si="2"/>
        <v>15312</v>
      </c>
      <c r="P17" s="86" t="s">
        <v>178</v>
      </c>
      <c r="Q17" s="56">
        <v>20000</v>
      </c>
      <c r="R17" s="42">
        <v>0</v>
      </c>
      <c r="S17" s="55">
        <f t="shared" si="3"/>
        <v>0</v>
      </c>
      <c r="T17" s="55">
        <f t="shared" si="4"/>
        <v>20000</v>
      </c>
      <c r="U17" s="55">
        <f t="shared" si="5"/>
        <v>20000</v>
      </c>
      <c r="V17" s="86" t="s">
        <v>178</v>
      </c>
      <c r="W17" s="56">
        <v>20000</v>
      </c>
      <c r="X17" s="42">
        <v>0</v>
      </c>
      <c r="Y17" s="55">
        <f t="shared" si="6"/>
        <v>0</v>
      </c>
      <c r="Z17" s="55">
        <f t="shared" si="7"/>
        <v>20000</v>
      </c>
      <c r="AA17" s="55">
        <f t="shared" si="8"/>
        <v>20000</v>
      </c>
      <c r="AB17" s="86" t="s">
        <v>178</v>
      </c>
      <c r="AC17" s="65">
        <v>20900</v>
      </c>
      <c r="AD17" s="61">
        <v>0</v>
      </c>
      <c r="AE17" s="55">
        <f t="shared" si="9"/>
        <v>0</v>
      </c>
      <c r="AF17" s="55">
        <f t="shared" si="10"/>
        <v>20900</v>
      </c>
      <c r="AG17" s="55">
        <f t="shared" si="11"/>
        <v>20900</v>
      </c>
      <c r="AH17" s="86" t="s">
        <v>178</v>
      </c>
      <c r="AI17" s="72">
        <v>25000</v>
      </c>
      <c r="AJ17" s="70">
        <v>0.19</v>
      </c>
      <c r="AK17" s="71">
        <f t="shared" si="12"/>
        <v>4750</v>
      </c>
      <c r="AL17" s="71">
        <f t="shared" si="13"/>
        <v>29750</v>
      </c>
      <c r="AM17" s="71">
        <f t="shared" si="14"/>
        <v>29750</v>
      </c>
      <c r="AN17" s="91" t="s">
        <v>181</v>
      </c>
    </row>
    <row r="18" spans="1:40" ht="18">
      <c r="A18" s="7">
        <v>11</v>
      </c>
      <c r="B18" s="8" t="s">
        <v>32</v>
      </c>
      <c r="C18" s="1" t="s">
        <v>33</v>
      </c>
      <c r="D18" s="2" t="s">
        <v>26</v>
      </c>
      <c r="E18" s="16">
        <v>1</v>
      </c>
      <c r="F18" s="24">
        <v>215147.5</v>
      </c>
      <c r="G18" s="10">
        <v>0</v>
      </c>
      <c r="H18" s="11">
        <v>0</v>
      </c>
      <c r="I18" s="11">
        <v>215147.5</v>
      </c>
      <c r="J18" s="21">
        <v>215147.5</v>
      </c>
      <c r="K18" s="43">
        <v>152295</v>
      </c>
      <c r="L18" s="42">
        <v>0</v>
      </c>
      <c r="M18" s="41">
        <f t="shared" si="0"/>
        <v>0</v>
      </c>
      <c r="N18" s="41">
        <f t="shared" si="1"/>
        <v>152295</v>
      </c>
      <c r="O18" s="82">
        <f t="shared" si="2"/>
        <v>152295</v>
      </c>
      <c r="P18" s="86" t="s">
        <v>178</v>
      </c>
      <c r="Q18" s="56">
        <v>208000</v>
      </c>
      <c r="R18" s="42">
        <v>0</v>
      </c>
      <c r="S18" s="55">
        <f t="shared" si="3"/>
        <v>0</v>
      </c>
      <c r="T18" s="55">
        <f t="shared" si="4"/>
        <v>208000</v>
      </c>
      <c r="U18" s="55">
        <f t="shared" si="5"/>
        <v>208000</v>
      </c>
      <c r="V18" s="86" t="s">
        <v>178</v>
      </c>
      <c r="W18" s="56">
        <v>205000</v>
      </c>
      <c r="X18" s="42">
        <v>0</v>
      </c>
      <c r="Y18" s="55">
        <f t="shared" si="6"/>
        <v>0</v>
      </c>
      <c r="Z18" s="55">
        <f t="shared" si="7"/>
        <v>205000</v>
      </c>
      <c r="AA18" s="55">
        <f t="shared" si="8"/>
        <v>205000</v>
      </c>
      <c r="AB18" s="86" t="s">
        <v>178</v>
      </c>
      <c r="AC18" s="65">
        <v>215100</v>
      </c>
      <c r="AD18" s="61">
        <v>0</v>
      </c>
      <c r="AE18" s="55">
        <f t="shared" si="9"/>
        <v>0</v>
      </c>
      <c r="AF18" s="55">
        <f t="shared" si="10"/>
        <v>215100</v>
      </c>
      <c r="AG18" s="55">
        <f t="shared" si="11"/>
        <v>215100</v>
      </c>
      <c r="AH18" s="86" t="s">
        <v>178</v>
      </c>
      <c r="AI18" s="72">
        <v>326000</v>
      </c>
      <c r="AJ18" s="70">
        <v>0.19</v>
      </c>
      <c r="AK18" s="71">
        <f t="shared" si="12"/>
        <v>61940</v>
      </c>
      <c r="AL18" s="71">
        <f t="shared" si="13"/>
        <v>387940</v>
      </c>
      <c r="AM18" s="71">
        <f t="shared" si="14"/>
        <v>387940</v>
      </c>
      <c r="AN18" s="91" t="s">
        <v>181</v>
      </c>
    </row>
    <row r="19" spans="1:40" ht="27">
      <c r="A19" s="7">
        <v>12</v>
      </c>
      <c r="B19" s="8" t="s">
        <v>34</v>
      </c>
      <c r="C19" s="1" t="s">
        <v>35</v>
      </c>
      <c r="D19" s="2" t="s">
        <v>7</v>
      </c>
      <c r="E19" s="16">
        <v>1</v>
      </c>
      <c r="F19" s="24">
        <v>78712.5</v>
      </c>
      <c r="G19" s="10">
        <v>0</v>
      </c>
      <c r="H19" s="11">
        <v>0</v>
      </c>
      <c r="I19" s="11">
        <v>78712.5</v>
      </c>
      <c r="J19" s="21">
        <v>78712.5</v>
      </c>
      <c r="K19" s="43">
        <v>71680</v>
      </c>
      <c r="L19" s="42">
        <v>0</v>
      </c>
      <c r="M19" s="41">
        <f t="shared" si="0"/>
        <v>0</v>
      </c>
      <c r="N19" s="41">
        <f t="shared" si="1"/>
        <v>71680</v>
      </c>
      <c r="O19" s="82">
        <f t="shared" si="2"/>
        <v>71680</v>
      </c>
      <c r="P19" s="86" t="s">
        <v>178</v>
      </c>
      <c r="Q19" s="56">
        <v>75000</v>
      </c>
      <c r="R19" s="42">
        <v>0</v>
      </c>
      <c r="S19" s="55">
        <f t="shared" si="3"/>
        <v>0</v>
      </c>
      <c r="T19" s="55">
        <f t="shared" si="4"/>
        <v>75000</v>
      </c>
      <c r="U19" s="55">
        <f t="shared" si="5"/>
        <v>75000</v>
      </c>
      <c r="V19" s="86" t="s">
        <v>178</v>
      </c>
      <c r="W19" s="56">
        <v>75000</v>
      </c>
      <c r="X19" s="42">
        <v>0</v>
      </c>
      <c r="Y19" s="55">
        <f t="shared" si="6"/>
        <v>0</v>
      </c>
      <c r="Z19" s="55">
        <f t="shared" si="7"/>
        <v>75000</v>
      </c>
      <c r="AA19" s="55">
        <f t="shared" si="8"/>
        <v>75000</v>
      </c>
      <c r="AB19" s="86" t="s">
        <v>178</v>
      </c>
      <c r="AC19" s="65">
        <v>78700</v>
      </c>
      <c r="AD19" s="61">
        <v>0</v>
      </c>
      <c r="AE19" s="55">
        <f t="shared" si="9"/>
        <v>0</v>
      </c>
      <c r="AF19" s="55">
        <f t="shared" si="10"/>
        <v>78700</v>
      </c>
      <c r="AG19" s="55">
        <f t="shared" si="11"/>
        <v>78700</v>
      </c>
      <c r="AH19" s="86" t="s">
        <v>178</v>
      </c>
      <c r="AI19" s="72">
        <v>83000</v>
      </c>
      <c r="AJ19" s="70">
        <v>0.19</v>
      </c>
      <c r="AK19" s="71">
        <f t="shared" si="12"/>
        <v>15770</v>
      </c>
      <c r="AL19" s="71">
        <f t="shared" si="13"/>
        <v>98770</v>
      </c>
      <c r="AM19" s="71">
        <f t="shared" si="14"/>
        <v>98770</v>
      </c>
      <c r="AN19" s="91" t="s">
        <v>181</v>
      </c>
    </row>
    <row r="20" spans="1:40" ht="36">
      <c r="A20" s="7">
        <v>13</v>
      </c>
      <c r="B20" s="8" t="s">
        <v>36</v>
      </c>
      <c r="C20" s="1" t="s">
        <v>37</v>
      </c>
      <c r="D20" s="2" t="s">
        <v>7</v>
      </c>
      <c r="E20" s="16">
        <v>1</v>
      </c>
      <c r="F20" s="24">
        <v>262375</v>
      </c>
      <c r="G20" s="10">
        <v>0</v>
      </c>
      <c r="H20" s="11">
        <v>0</v>
      </c>
      <c r="I20" s="11">
        <v>262375</v>
      </c>
      <c r="J20" s="21">
        <v>262375</v>
      </c>
      <c r="K20" s="43">
        <v>146500</v>
      </c>
      <c r="L20" s="42">
        <v>0</v>
      </c>
      <c r="M20" s="41">
        <f t="shared" si="0"/>
        <v>0</v>
      </c>
      <c r="N20" s="41">
        <f t="shared" si="1"/>
        <v>146500</v>
      </c>
      <c r="O20" s="82">
        <f t="shared" si="2"/>
        <v>146500</v>
      </c>
      <c r="P20" s="86" t="s">
        <v>178</v>
      </c>
      <c r="Q20" s="56">
        <v>250000</v>
      </c>
      <c r="R20" s="42">
        <v>0</v>
      </c>
      <c r="S20" s="55">
        <f t="shared" si="3"/>
        <v>0</v>
      </c>
      <c r="T20" s="55">
        <f t="shared" si="4"/>
        <v>250000</v>
      </c>
      <c r="U20" s="55">
        <f t="shared" si="5"/>
        <v>250000</v>
      </c>
      <c r="V20" s="86" t="s">
        <v>178</v>
      </c>
      <c r="W20" s="56">
        <v>250000</v>
      </c>
      <c r="X20" s="42">
        <v>0</v>
      </c>
      <c r="Y20" s="55">
        <f t="shared" si="6"/>
        <v>0</v>
      </c>
      <c r="Z20" s="55">
        <f t="shared" si="7"/>
        <v>250000</v>
      </c>
      <c r="AA20" s="55">
        <f t="shared" si="8"/>
        <v>250000</v>
      </c>
      <c r="AB20" s="86" t="s">
        <v>178</v>
      </c>
      <c r="AC20" s="65">
        <v>262300</v>
      </c>
      <c r="AD20" s="61">
        <v>0</v>
      </c>
      <c r="AE20" s="55">
        <f t="shared" si="9"/>
        <v>0</v>
      </c>
      <c r="AF20" s="55">
        <f t="shared" si="10"/>
        <v>262300</v>
      </c>
      <c r="AG20" s="55">
        <f t="shared" si="11"/>
        <v>262300</v>
      </c>
      <c r="AH20" s="86" t="s">
        <v>178</v>
      </c>
      <c r="AI20" s="72">
        <v>375000</v>
      </c>
      <c r="AJ20" s="70">
        <v>0.19</v>
      </c>
      <c r="AK20" s="71">
        <f t="shared" si="12"/>
        <v>71250</v>
      </c>
      <c r="AL20" s="71">
        <f t="shared" si="13"/>
        <v>446250</v>
      </c>
      <c r="AM20" s="71">
        <f t="shared" si="14"/>
        <v>446250</v>
      </c>
      <c r="AN20" s="91" t="s">
        <v>181</v>
      </c>
    </row>
    <row r="21" spans="1:40" ht="36">
      <c r="A21" s="7">
        <v>14</v>
      </c>
      <c r="B21" s="8" t="s">
        <v>38</v>
      </c>
      <c r="C21" s="1" t="s">
        <v>39</v>
      </c>
      <c r="D21" s="2" t="s">
        <v>7</v>
      </c>
      <c r="E21" s="16">
        <v>1</v>
      </c>
      <c r="F21" s="24">
        <v>125940</v>
      </c>
      <c r="G21" s="10">
        <v>0</v>
      </c>
      <c r="H21" s="11">
        <v>0</v>
      </c>
      <c r="I21" s="11">
        <v>125940</v>
      </c>
      <c r="J21" s="21">
        <v>125940</v>
      </c>
      <c r="K21" s="43">
        <v>125940</v>
      </c>
      <c r="L21" s="42">
        <v>0</v>
      </c>
      <c r="M21" s="41">
        <f t="shared" si="0"/>
        <v>0</v>
      </c>
      <c r="N21" s="41">
        <f t="shared" si="1"/>
        <v>125940</v>
      </c>
      <c r="O21" s="82">
        <f t="shared" si="2"/>
        <v>125940</v>
      </c>
      <c r="P21" s="86" t="s">
        <v>178</v>
      </c>
      <c r="Q21" s="56">
        <v>122000</v>
      </c>
      <c r="R21" s="42">
        <v>0</v>
      </c>
      <c r="S21" s="55">
        <f t="shared" si="3"/>
        <v>0</v>
      </c>
      <c r="T21" s="55">
        <f t="shared" si="4"/>
        <v>122000</v>
      </c>
      <c r="U21" s="55">
        <f t="shared" si="5"/>
        <v>122000</v>
      </c>
      <c r="V21" s="86" t="s">
        <v>178</v>
      </c>
      <c r="W21" s="56">
        <v>120000</v>
      </c>
      <c r="X21" s="42">
        <v>0</v>
      </c>
      <c r="Y21" s="55">
        <f t="shared" si="6"/>
        <v>0</v>
      </c>
      <c r="Z21" s="55">
        <f t="shared" si="7"/>
        <v>120000</v>
      </c>
      <c r="AA21" s="55">
        <f t="shared" si="8"/>
        <v>120000</v>
      </c>
      <c r="AB21" s="86" t="s">
        <v>178</v>
      </c>
      <c r="AC21" s="65">
        <v>125900</v>
      </c>
      <c r="AD21" s="61">
        <v>0</v>
      </c>
      <c r="AE21" s="55">
        <f t="shared" si="9"/>
        <v>0</v>
      </c>
      <c r="AF21" s="55">
        <f t="shared" si="10"/>
        <v>125900</v>
      </c>
      <c r="AG21" s="55">
        <f t="shared" si="11"/>
        <v>125900</v>
      </c>
      <c r="AH21" s="86" t="s">
        <v>178</v>
      </c>
      <c r="AI21" s="72">
        <v>132000</v>
      </c>
      <c r="AJ21" s="70">
        <v>0.19</v>
      </c>
      <c r="AK21" s="71">
        <f t="shared" si="12"/>
        <v>25080</v>
      </c>
      <c r="AL21" s="71">
        <f t="shared" si="13"/>
        <v>157080</v>
      </c>
      <c r="AM21" s="71">
        <f t="shared" si="14"/>
        <v>157080</v>
      </c>
      <c r="AN21" s="91" t="s">
        <v>181</v>
      </c>
    </row>
    <row r="22" spans="1:40" ht="45">
      <c r="A22" s="7">
        <v>15</v>
      </c>
      <c r="B22" s="8" t="s">
        <v>40</v>
      </c>
      <c r="C22" s="1" t="s">
        <v>41</v>
      </c>
      <c r="D22" s="2" t="s">
        <v>42</v>
      </c>
      <c r="E22" s="16">
        <v>1</v>
      </c>
      <c r="F22" s="24">
        <v>52475</v>
      </c>
      <c r="G22" s="10">
        <v>0</v>
      </c>
      <c r="H22" s="11">
        <v>0</v>
      </c>
      <c r="I22" s="11">
        <v>52475</v>
      </c>
      <c r="J22" s="21">
        <v>52475</v>
      </c>
      <c r="K22" s="43">
        <v>49230</v>
      </c>
      <c r="L22" s="42">
        <v>0</v>
      </c>
      <c r="M22" s="41">
        <f t="shared" si="0"/>
        <v>0</v>
      </c>
      <c r="N22" s="41">
        <f t="shared" si="1"/>
        <v>49230</v>
      </c>
      <c r="O22" s="82">
        <f t="shared" si="2"/>
        <v>49230</v>
      </c>
      <c r="P22" s="86" t="s">
        <v>178</v>
      </c>
      <c r="Q22" s="56">
        <v>52000</v>
      </c>
      <c r="R22" s="42">
        <v>0</v>
      </c>
      <c r="S22" s="55">
        <f t="shared" si="3"/>
        <v>0</v>
      </c>
      <c r="T22" s="55">
        <f t="shared" si="4"/>
        <v>52000</v>
      </c>
      <c r="U22" s="55">
        <f t="shared" si="5"/>
        <v>52000</v>
      </c>
      <c r="V22" s="86" t="s">
        <v>178</v>
      </c>
      <c r="W22" s="56">
        <v>50000</v>
      </c>
      <c r="X22" s="42">
        <v>0</v>
      </c>
      <c r="Y22" s="55">
        <f t="shared" si="6"/>
        <v>0</v>
      </c>
      <c r="Z22" s="55">
        <f t="shared" si="7"/>
        <v>50000</v>
      </c>
      <c r="AA22" s="55">
        <f t="shared" si="8"/>
        <v>50000</v>
      </c>
      <c r="AB22" s="86" t="s">
        <v>178</v>
      </c>
      <c r="AC22" s="65">
        <v>52400</v>
      </c>
      <c r="AD22" s="61">
        <v>0</v>
      </c>
      <c r="AE22" s="55">
        <f t="shared" si="9"/>
        <v>0</v>
      </c>
      <c r="AF22" s="55">
        <f t="shared" si="10"/>
        <v>52400</v>
      </c>
      <c r="AG22" s="55">
        <f t="shared" si="11"/>
        <v>52400</v>
      </c>
      <c r="AH22" s="86" t="s">
        <v>178</v>
      </c>
      <c r="AI22" s="72">
        <v>55000</v>
      </c>
      <c r="AJ22" s="70">
        <v>0.19</v>
      </c>
      <c r="AK22" s="71">
        <f t="shared" si="12"/>
        <v>10450</v>
      </c>
      <c r="AL22" s="71">
        <f t="shared" si="13"/>
        <v>65450</v>
      </c>
      <c r="AM22" s="71">
        <f t="shared" si="14"/>
        <v>65450</v>
      </c>
      <c r="AN22" s="91" t="s">
        <v>181</v>
      </c>
    </row>
    <row r="23" spans="1:40" ht="45">
      <c r="A23" s="7">
        <v>16</v>
      </c>
      <c r="B23" s="8" t="s">
        <v>43</v>
      </c>
      <c r="C23" s="1" t="s">
        <v>44</v>
      </c>
      <c r="D23" s="2" t="s">
        <v>45</v>
      </c>
      <c r="E23" s="16">
        <v>1</v>
      </c>
      <c r="F23" s="24">
        <v>14693</v>
      </c>
      <c r="G23" s="10">
        <v>0</v>
      </c>
      <c r="H23" s="11">
        <v>0</v>
      </c>
      <c r="I23" s="11">
        <v>14693</v>
      </c>
      <c r="J23" s="21">
        <v>14693</v>
      </c>
      <c r="K23" s="43">
        <v>7240</v>
      </c>
      <c r="L23" s="42">
        <v>0</v>
      </c>
      <c r="M23" s="41">
        <f t="shared" si="0"/>
        <v>0</v>
      </c>
      <c r="N23" s="41">
        <f t="shared" si="1"/>
        <v>7240</v>
      </c>
      <c r="O23" s="82">
        <f t="shared" si="2"/>
        <v>7240</v>
      </c>
      <c r="P23" s="86" t="s">
        <v>178</v>
      </c>
      <c r="Q23" s="56">
        <v>14000</v>
      </c>
      <c r="R23" s="42">
        <v>0</v>
      </c>
      <c r="S23" s="55">
        <f t="shared" si="3"/>
        <v>0</v>
      </c>
      <c r="T23" s="55">
        <f t="shared" si="4"/>
        <v>14000</v>
      </c>
      <c r="U23" s="55">
        <f t="shared" si="5"/>
        <v>14000</v>
      </c>
      <c r="V23" s="86" t="s">
        <v>178</v>
      </c>
      <c r="W23" s="56">
        <v>14000</v>
      </c>
      <c r="X23" s="42">
        <v>0</v>
      </c>
      <c r="Y23" s="55">
        <f t="shared" si="6"/>
        <v>0</v>
      </c>
      <c r="Z23" s="55">
        <f t="shared" si="7"/>
        <v>14000</v>
      </c>
      <c r="AA23" s="55">
        <f t="shared" si="8"/>
        <v>14000</v>
      </c>
      <c r="AB23" s="86" t="s">
        <v>178</v>
      </c>
      <c r="AC23" s="65">
        <v>14600</v>
      </c>
      <c r="AD23" s="61">
        <v>0</v>
      </c>
      <c r="AE23" s="55">
        <f t="shared" si="9"/>
        <v>0</v>
      </c>
      <c r="AF23" s="55">
        <f t="shared" si="10"/>
        <v>14600</v>
      </c>
      <c r="AG23" s="55">
        <f t="shared" si="11"/>
        <v>14600</v>
      </c>
      <c r="AH23" s="86" t="s">
        <v>178</v>
      </c>
      <c r="AI23" s="72">
        <v>20000</v>
      </c>
      <c r="AJ23" s="70">
        <v>0.19</v>
      </c>
      <c r="AK23" s="71">
        <f t="shared" si="12"/>
        <v>3800</v>
      </c>
      <c r="AL23" s="71">
        <f t="shared" si="13"/>
        <v>23800</v>
      </c>
      <c r="AM23" s="71">
        <f t="shared" si="14"/>
        <v>23800</v>
      </c>
      <c r="AN23" s="91" t="s">
        <v>181</v>
      </c>
    </row>
    <row r="24" spans="1:40" ht="54">
      <c r="A24" s="7">
        <v>17</v>
      </c>
      <c r="B24" s="8" t="s">
        <v>46</v>
      </c>
      <c r="C24" s="1" t="s">
        <v>47</v>
      </c>
      <c r="D24" s="2" t="s">
        <v>21</v>
      </c>
      <c r="E24" s="16">
        <v>1</v>
      </c>
      <c r="F24" s="24">
        <v>50428.474999999999</v>
      </c>
      <c r="G24" s="10">
        <v>0</v>
      </c>
      <c r="H24" s="11">
        <v>0</v>
      </c>
      <c r="I24" s="11">
        <v>50428.474999999999</v>
      </c>
      <c r="J24" s="21">
        <v>50428.474999999999</v>
      </c>
      <c r="K24" s="43">
        <v>44719</v>
      </c>
      <c r="L24" s="42">
        <v>0</v>
      </c>
      <c r="M24" s="41">
        <f t="shared" si="0"/>
        <v>0</v>
      </c>
      <c r="N24" s="41">
        <f t="shared" si="1"/>
        <v>44719</v>
      </c>
      <c r="O24" s="82">
        <f t="shared" si="2"/>
        <v>44719</v>
      </c>
      <c r="P24" s="86" t="s">
        <v>178</v>
      </c>
      <c r="Q24" s="56">
        <v>50000</v>
      </c>
      <c r="R24" s="42">
        <v>0</v>
      </c>
      <c r="S24" s="55">
        <f t="shared" si="3"/>
        <v>0</v>
      </c>
      <c r="T24" s="55">
        <f t="shared" si="4"/>
        <v>50000</v>
      </c>
      <c r="U24" s="55">
        <f t="shared" si="5"/>
        <v>50000</v>
      </c>
      <c r="V24" s="86" t="s">
        <v>178</v>
      </c>
      <c r="W24" s="56">
        <v>48000</v>
      </c>
      <c r="X24" s="42">
        <v>0</v>
      </c>
      <c r="Y24" s="55">
        <f t="shared" si="6"/>
        <v>0</v>
      </c>
      <c r="Z24" s="55">
        <f t="shared" si="7"/>
        <v>48000</v>
      </c>
      <c r="AA24" s="55">
        <f t="shared" si="8"/>
        <v>48000</v>
      </c>
      <c r="AB24" s="86" t="s">
        <v>178</v>
      </c>
      <c r="AC24" s="65">
        <v>50400</v>
      </c>
      <c r="AD24" s="61">
        <v>0</v>
      </c>
      <c r="AE24" s="55">
        <f t="shared" si="9"/>
        <v>0</v>
      </c>
      <c r="AF24" s="55">
        <f t="shared" si="10"/>
        <v>50400</v>
      </c>
      <c r="AG24" s="55">
        <f t="shared" si="11"/>
        <v>50400</v>
      </c>
      <c r="AH24" s="86" t="s">
        <v>178</v>
      </c>
      <c r="AI24" s="72">
        <v>53000</v>
      </c>
      <c r="AJ24" s="70">
        <v>0.19</v>
      </c>
      <c r="AK24" s="71">
        <f t="shared" si="12"/>
        <v>10070</v>
      </c>
      <c r="AL24" s="71">
        <f t="shared" si="13"/>
        <v>63070</v>
      </c>
      <c r="AM24" s="71">
        <f t="shared" si="14"/>
        <v>63070</v>
      </c>
      <c r="AN24" s="91" t="s">
        <v>181</v>
      </c>
    </row>
    <row r="25" spans="1:40" ht="27">
      <c r="A25" s="7">
        <v>18</v>
      </c>
      <c r="B25" s="8" t="s">
        <v>48</v>
      </c>
      <c r="C25" s="1" t="s">
        <v>49</v>
      </c>
      <c r="D25" s="2" t="s">
        <v>7</v>
      </c>
      <c r="E25" s="16">
        <v>1</v>
      </c>
      <c r="F25" s="24">
        <v>235088</v>
      </c>
      <c r="G25" s="10">
        <v>0</v>
      </c>
      <c r="H25" s="11">
        <v>0</v>
      </c>
      <c r="I25" s="11">
        <v>235088</v>
      </c>
      <c r="J25" s="21">
        <v>235088</v>
      </c>
      <c r="K25" s="43">
        <v>207610</v>
      </c>
      <c r="L25" s="42">
        <v>0</v>
      </c>
      <c r="M25" s="41">
        <f t="shared" si="0"/>
        <v>0</v>
      </c>
      <c r="N25" s="41">
        <f t="shared" si="1"/>
        <v>207610</v>
      </c>
      <c r="O25" s="82">
        <f t="shared" si="2"/>
        <v>207610</v>
      </c>
      <c r="P25" s="86" t="s">
        <v>178</v>
      </c>
      <c r="Q25" s="56">
        <v>230000</v>
      </c>
      <c r="R25" s="42">
        <v>0</v>
      </c>
      <c r="S25" s="55">
        <f t="shared" si="3"/>
        <v>0</v>
      </c>
      <c r="T25" s="55">
        <f t="shared" si="4"/>
        <v>230000</v>
      </c>
      <c r="U25" s="55">
        <f t="shared" si="5"/>
        <v>230000</v>
      </c>
      <c r="V25" s="86" t="s">
        <v>178</v>
      </c>
      <c r="W25" s="56">
        <v>224000</v>
      </c>
      <c r="X25" s="42">
        <v>0</v>
      </c>
      <c r="Y25" s="55">
        <f t="shared" si="6"/>
        <v>0</v>
      </c>
      <c r="Z25" s="55">
        <f t="shared" si="7"/>
        <v>224000</v>
      </c>
      <c r="AA25" s="55">
        <f t="shared" si="8"/>
        <v>224000</v>
      </c>
      <c r="AB25" s="86" t="s">
        <v>178</v>
      </c>
      <c r="AC25" s="65">
        <v>235000</v>
      </c>
      <c r="AD25" s="61">
        <v>0</v>
      </c>
      <c r="AE25" s="55">
        <f t="shared" si="9"/>
        <v>0</v>
      </c>
      <c r="AF25" s="55">
        <f t="shared" si="10"/>
        <v>235000</v>
      </c>
      <c r="AG25" s="55">
        <f t="shared" si="11"/>
        <v>235000</v>
      </c>
      <c r="AH25" s="86" t="s">
        <v>178</v>
      </c>
      <c r="AI25" s="72">
        <v>250000</v>
      </c>
      <c r="AJ25" s="70">
        <v>0.19</v>
      </c>
      <c r="AK25" s="71">
        <f t="shared" si="12"/>
        <v>47500</v>
      </c>
      <c r="AL25" s="71">
        <f t="shared" si="13"/>
        <v>297500</v>
      </c>
      <c r="AM25" s="71">
        <f t="shared" si="14"/>
        <v>297500</v>
      </c>
      <c r="AN25" s="91" t="s">
        <v>181</v>
      </c>
    </row>
    <row r="26" spans="1:40" ht="36">
      <c r="A26" s="7">
        <v>19</v>
      </c>
      <c r="B26" s="8" t="s">
        <v>50</v>
      </c>
      <c r="C26" s="1" t="s">
        <v>51</v>
      </c>
      <c r="D26" s="2" t="s">
        <v>52</v>
      </c>
      <c r="E26" s="16">
        <v>1</v>
      </c>
      <c r="F26" s="24">
        <v>54574</v>
      </c>
      <c r="G26" s="10">
        <v>0</v>
      </c>
      <c r="H26" s="11">
        <v>0</v>
      </c>
      <c r="I26" s="11">
        <v>54574</v>
      </c>
      <c r="J26" s="21">
        <v>54574</v>
      </c>
      <c r="K26" s="43">
        <v>39350</v>
      </c>
      <c r="L26" s="42">
        <v>0</v>
      </c>
      <c r="M26" s="41">
        <f t="shared" si="0"/>
        <v>0</v>
      </c>
      <c r="N26" s="41">
        <f t="shared" si="1"/>
        <v>39350</v>
      </c>
      <c r="O26" s="82">
        <f t="shared" si="2"/>
        <v>39350</v>
      </c>
      <c r="P26" s="86" t="s">
        <v>178</v>
      </c>
      <c r="Q26" s="56">
        <v>50000</v>
      </c>
      <c r="R26" s="42">
        <v>0</v>
      </c>
      <c r="S26" s="55">
        <f t="shared" si="3"/>
        <v>0</v>
      </c>
      <c r="T26" s="55">
        <f t="shared" si="4"/>
        <v>50000</v>
      </c>
      <c r="U26" s="55">
        <f t="shared" si="5"/>
        <v>50000</v>
      </c>
      <c r="V26" s="86" t="s">
        <v>178</v>
      </c>
      <c r="W26" s="56">
        <v>52000</v>
      </c>
      <c r="X26" s="42">
        <v>0</v>
      </c>
      <c r="Y26" s="55">
        <f t="shared" si="6"/>
        <v>0</v>
      </c>
      <c r="Z26" s="55">
        <f t="shared" si="7"/>
        <v>52000</v>
      </c>
      <c r="AA26" s="55">
        <f t="shared" si="8"/>
        <v>52000</v>
      </c>
      <c r="AB26" s="86" t="s">
        <v>178</v>
      </c>
      <c r="AC26" s="65">
        <v>54500</v>
      </c>
      <c r="AD26" s="61">
        <v>0</v>
      </c>
      <c r="AE26" s="55">
        <f t="shared" si="9"/>
        <v>0</v>
      </c>
      <c r="AF26" s="55">
        <f t="shared" si="10"/>
        <v>54500</v>
      </c>
      <c r="AG26" s="55">
        <f t="shared" si="11"/>
        <v>54500</v>
      </c>
      <c r="AH26" s="86" t="s">
        <v>178</v>
      </c>
      <c r="AI26" s="72">
        <v>60000</v>
      </c>
      <c r="AJ26" s="70">
        <v>0.19</v>
      </c>
      <c r="AK26" s="71">
        <f t="shared" si="12"/>
        <v>11400</v>
      </c>
      <c r="AL26" s="71">
        <f t="shared" si="13"/>
        <v>71400</v>
      </c>
      <c r="AM26" s="71">
        <f t="shared" si="14"/>
        <v>71400</v>
      </c>
      <c r="AN26" s="91" t="s">
        <v>181</v>
      </c>
    </row>
    <row r="27" spans="1:40" ht="27">
      <c r="A27" s="7">
        <v>20</v>
      </c>
      <c r="B27" s="8" t="s">
        <v>53</v>
      </c>
      <c r="C27" s="1" t="s">
        <v>54</v>
      </c>
      <c r="D27" s="2" t="s">
        <v>52</v>
      </c>
      <c r="E27" s="16">
        <v>1</v>
      </c>
      <c r="F27" s="24">
        <v>54574</v>
      </c>
      <c r="G27" s="10">
        <v>0</v>
      </c>
      <c r="H27" s="11">
        <v>0</v>
      </c>
      <c r="I27" s="11">
        <v>54574</v>
      </c>
      <c r="J27" s="21">
        <v>54574</v>
      </c>
      <c r="K27" s="43">
        <v>54574</v>
      </c>
      <c r="L27" s="42">
        <v>0</v>
      </c>
      <c r="M27" s="41">
        <f t="shared" si="0"/>
        <v>0</v>
      </c>
      <c r="N27" s="41">
        <f t="shared" si="1"/>
        <v>54574</v>
      </c>
      <c r="O27" s="82">
        <f t="shared" si="2"/>
        <v>54574</v>
      </c>
      <c r="P27" s="86" t="s">
        <v>178</v>
      </c>
      <c r="Q27" s="56">
        <v>50000</v>
      </c>
      <c r="R27" s="42">
        <v>0</v>
      </c>
      <c r="S27" s="55">
        <f t="shared" si="3"/>
        <v>0</v>
      </c>
      <c r="T27" s="55">
        <f t="shared" si="4"/>
        <v>50000</v>
      </c>
      <c r="U27" s="55">
        <f t="shared" si="5"/>
        <v>50000</v>
      </c>
      <c r="V27" s="86" t="s">
        <v>178</v>
      </c>
      <c r="W27" s="56">
        <v>52000</v>
      </c>
      <c r="X27" s="42">
        <v>0</v>
      </c>
      <c r="Y27" s="55">
        <f t="shared" si="6"/>
        <v>0</v>
      </c>
      <c r="Z27" s="55">
        <f t="shared" si="7"/>
        <v>52000</v>
      </c>
      <c r="AA27" s="55">
        <f t="shared" si="8"/>
        <v>52000</v>
      </c>
      <c r="AB27" s="86" t="s">
        <v>178</v>
      </c>
      <c r="AC27" s="65">
        <v>54500</v>
      </c>
      <c r="AD27" s="61">
        <v>0</v>
      </c>
      <c r="AE27" s="55">
        <f t="shared" si="9"/>
        <v>0</v>
      </c>
      <c r="AF27" s="55">
        <f t="shared" si="10"/>
        <v>54500</v>
      </c>
      <c r="AG27" s="55">
        <f t="shared" si="11"/>
        <v>54500</v>
      </c>
      <c r="AH27" s="86" t="s">
        <v>178</v>
      </c>
      <c r="AI27" s="72">
        <v>60000</v>
      </c>
      <c r="AJ27" s="70">
        <v>0.19</v>
      </c>
      <c r="AK27" s="71">
        <f t="shared" si="12"/>
        <v>11400</v>
      </c>
      <c r="AL27" s="71">
        <f t="shared" si="13"/>
        <v>71400</v>
      </c>
      <c r="AM27" s="71">
        <f t="shared" si="14"/>
        <v>71400</v>
      </c>
      <c r="AN27" s="91" t="s">
        <v>181</v>
      </c>
    </row>
    <row r="28" spans="1:40" ht="18">
      <c r="A28" s="7">
        <v>21</v>
      </c>
      <c r="B28" s="8" t="s">
        <v>55</v>
      </c>
      <c r="C28" s="1" t="s">
        <v>56</v>
      </c>
      <c r="D28" s="2" t="s">
        <v>7</v>
      </c>
      <c r="E28" s="16">
        <v>1</v>
      </c>
      <c r="F28" s="24">
        <v>83960</v>
      </c>
      <c r="G28" s="10">
        <v>0</v>
      </c>
      <c r="H28" s="11">
        <v>0</v>
      </c>
      <c r="I28" s="11">
        <v>83960</v>
      </c>
      <c r="J28" s="21">
        <v>83960</v>
      </c>
      <c r="K28" s="43">
        <v>63790</v>
      </c>
      <c r="L28" s="42">
        <v>0</v>
      </c>
      <c r="M28" s="41">
        <f t="shared" si="0"/>
        <v>0</v>
      </c>
      <c r="N28" s="41">
        <f t="shared" si="1"/>
        <v>63790</v>
      </c>
      <c r="O28" s="82">
        <f t="shared" si="2"/>
        <v>63790</v>
      </c>
      <c r="P28" s="86" t="s">
        <v>178</v>
      </c>
      <c r="Q28" s="56">
        <v>80000</v>
      </c>
      <c r="R28" s="42">
        <v>0</v>
      </c>
      <c r="S28" s="55">
        <f t="shared" si="3"/>
        <v>0</v>
      </c>
      <c r="T28" s="55">
        <f t="shared" si="4"/>
        <v>80000</v>
      </c>
      <c r="U28" s="55">
        <f t="shared" si="5"/>
        <v>80000</v>
      </c>
      <c r="V28" s="86" t="s">
        <v>178</v>
      </c>
      <c r="W28" s="56">
        <v>80000</v>
      </c>
      <c r="X28" s="42">
        <v>0</v>
      </c>
      <c r="Y28" s="55">
        <f t="shared" si="6"/>
        <v>0</v>
      </c>
      <c r="Z28" s="55">
        <f t="shared" si="7"/>
        <v>80000</v>
      </c>
      <c r="AA28" s="55">
        <f t="shared" si="8"/>
        <v>80000</v>
      </c>
      <c r="AB28" s="86" t="s">
        <v>178</v>
      </c>
      <c r="AC28" s="65">
        <v>83900</v>
      </c>
      <c r="AD28" s="61">
        <v>0</v>
      </c>
      <c r="AE28" s="55">
        <f t="shared" si="9"/>
        <v>0</v>
      </c>
      <c r="AF28" s="55">
        <f t="shared" si="10"/>
        <v>83900</v>
      </c>
      <c r="AG28" s="55">
        <f t="shared" si="11"/>
        <v>83900</v>
      </c>
      <c r="AH28" s="86" t="s">
        <v>178</v>
      </c>
      <c r="AI28" s="72">
        <v>100000</v>
      </c>
      <c r="AJ28" s="70">
        <v>0.19</v>
      </c>
      <c r="AK28" s="71">
        <f t="shared" si="12"/>
        <v>19000</v>
      </c>
      <c r="AL28" s="71">
        <f t="shared" si="13"/>
        <v>119000</v>
      </c>
      <c r="AM28" s="71">
        <f t="shared" si="14"/>
        <v>119000</v>
      </c>
      <c r="AN28" s="91" t="s">
        <v>181</v>
      </c>
    </row>
    <row r="29" spans="1:40" ht="36">
      <c r="A29" s="7">
        <v>22</v>
      </c>
      <c r="B29" s="8" t="s">
        <v>57</v>
      </c>
      <c r="C29" s="1" t="s">
        <v>58</v>
      </c>
      <c r="D29" s="2" t="s">
        <v>10</v>
      </c>
      <c r="E29" s="16">
        <v>1</v>
      </c>
      <c r="F29" s="24">
        <v>94455</v>
      </c>
      <c r="G29" s="10">
        <v>0</v>
      </c>
      <c r="H29" s="11">
        <v>0</v>
      </c>
      <c r="I29" s="11">
        <v>94455</v>
      </c>
      <c r="J29" s="21">
        <v>94455</v>
      </c>
      <c r="K29" s="43">
        <v>94455</v>
      </c>
      <c r="L29" s="42">
        <v>0</v>
      </c>
      <c r="M29" s="41">
        <f t="shared" si="0"/>
        <v>0</v>
      </c>
      <c r="N29" s="41">
        <f t="shared" si="1"/>
        <v>94455</v>
      </c>
      <c r="O29" s="82">
        <f t="shared" si="2"/>
        <v>94455</v>
      </c>
      <c r="P29" s="86" t="s">
        <v>178</v>
      </c>
      <c r="Q29" s="56">
        <v>90000</v>
      </c>
      <c r="R29" s="42">
        <v>0</v>
      </c>
      <c r="S29" s="55">
        <f t="shared" si="3"/>
        <v>0</v>
      </c>
      <c r="T29" s="55">
        <f t="shared" si="4"/>
        <v>90000</v>
      </c>
      <c r="U29" s="55">
        <f t="shared" si="5"/>
        <v>90000</v>
      </c>
      <c r="V29" s="86" t="s">
        <v>178</v>
      </c>
      <c r="W29" s="56">
        <v>90000</v>
      </c>
      <c r="X29" s="42">
        <v>0</v>
      </c>
      <c r="Y29" s="55">
        <f t="shared" si="6"/>
        <v>0</v>
      </c>
      <c r="Z29" s="55">
        <f t="shared" si="7"/>
        <v>90000</v>
      </c>
      <c r="AA29" s="55">
        <f t="shared" si="8"/>
        <v>90000</v>
      </c>
      <c r="AB29" s="86" t="s">
        <v>178</v>
      </c>
      <c r="AC29" s="65">
        <v>94400</v>
      </c>
      <c r="AD29" s="61">
        <v>0</v>
      </c>
      <c r="AE29" s="55">
        <f t="shared" si="9"/>
        <v>0</v>
      </c>
      <c r="AF29" s="55">
        <f t="shared" si="10"/>
        <v>94400</v>
      </c>
      <c r="AG29" s="55">
        <f t="shared" si="11"/>
        <v>94400</v>
      </c>
      <c r="AH29" s="86" t="s">
        <v>178</v>
      </c>
      <c r="AI29" s="72">
        <v>100000</v>
      </c>
      <c r="AJ29" s="70">
        <v>0.19</v>
      </c>
      <c r="AK29" s="71">
        <f t="shared" si="12"/>
        <v>19000</v>
      </c>
      <c r="AL29" s="71">
        <f t="shared" si="13"/>
        <v>119000</v>
      </c>
      <c r="AM29" s="71">
        <f t="shared" si="14"/>
        <v>119000</v>
      </c>
      <c r="AN29" s="91" t="s">
        <v>181</v>
      </c>
    </row>
    <row r="30" spans="1:40" ht="36">
      <c r="A30" s="7">
        <v>23</v>
      </c>
      <c r="B30" s="8" t="s">
        <v>59</v>
      </c>
      <c r="C30" s="1" t="s">
        <v>60</v>
      </c>
      <c r="D30" s="2" t="s">
        <v>61</v>
      </c>
      <c r="E30" s="16">
        <v>1</v>
      </c>
      <c r="F30" s="24">
        <v>160573.5</v>
      </c>
      <c r="G30" s="10">
        <v>0</v>
      </c>
      <c r="H30" s="11">
        <v>0</v>
      </c>
      <c r="I30" s="11">
        <v>160573.5</v>
      </c>
      <c r="J30" s="21">
        <v>160573.5</v>
      </c>
      <c r="K30" s="43">
        <v>85503</v>
      </c>
      <c r="L30" s="42">
        <v>0</v>
      </c>
      <c r="M30" s="41">
        <f t="shared" si="0"/>
        <v>0</v>
      </c>
      <c r="N30" s="41">
        <f t="shared" si="1"/>
        <v>85503</v>
      </c>
      <c r="O30" s="82">
        <f t="shared" si="2"/>
        <v>85503</v>
      </c>
      <c r="P30" s="86" t="s">
        <v>178</v>
      </c>
      <c r="Q30" s="56">
        <v>150000</v>
      </c>
      <c r="R30" s="42">
        <v>0</v>
      </c>
      <c r="S30" s="55">
        <f t="shared" si="3"/>
        <v>0</v>
      </c>
      <c r="T30" s="55">
        <f t="shared" si="4"/>
        <v>150000</v>
      </c>
      <c r="U30" s="55">
        <f t="shared" si="5"/>
        <v>150000</v>
      </c>
      <c r="V30" s="86" t="s">
        <v>178</v>
      </c>
      <c r="W30" s="56">
        <v>158000</v>
      </c>
      <c r="X30" s="42">
        <v>0</v>
      </c>
      <c r="Y30" s="55">
        <f t="shared" si="6"/>
        <v>0</v>
      </c>
      <c r="Z30" s="55">
        <f t="shared" si="7"/>
        <v>158000</v>
      </c>
      <c r="AA30" s="55">
        <f t="shared" si="8"/>
        <v>158000</v>
      </c>
      <c r="AB30" s="86" t="s">
        <v>178</v>
      </c>
      <c r="AC30" s="65">
        <v>160500</v>
      </c>
      <c r="AD30" s="61">
        <v>0</v>
      </c>
      <c r="AE30" s="55">
        <f t="shared" si="9"/>
        <v>0</v>
      </c>
      <c r="AF30" s="55">
        <f t="shared" si="10"/>
        <v>160500</v>
      </c>
      <c r="AG30" s="55">
        <f t="shared" si="11"/>
        <v>160500</v>
      </c>
      <c r="AH30" s="86" t="s">
        <v>178</v>
      </c>
      <c r="AI30" s="72">
        <v>270000</v>
      </c>
      <c r="AJ30" s="70">
        <v>0.19</v>
      </c>
      <c r="AK30" s="71">
        <f t="shared" si="12"/>
        <v>51300</v>
      </c>
      <c r="AL30" s="71">
        <f t="shared" si="13"/>
        <v>321300</v>
      </c>
      <c r="AM30" s="71">
        <f t="shared" si="14"/>
        <v>321300</v>
      </c>
      <c r="AN30" s="91" t="s">
        <v>181</v>
      </c>
    </row>
    <row r="31" spans="1:40" ht="18">
      <c r="A31" s="7">
        <v>24</v>
      </c>
      <c r="B31" s="8" t="s">
        <v>62</v>
      </c>
      <c r="C31" s="1" t="s">
        <v>63</v>
      </c>
      <c r="D31" s="2" t="s">
        <v>61</v>
      </c>
      <c r="E31" s="16">
        <v>1</v>
      </c>
      <c r="F31" s="24">
        <v>117544</v>
      </c>
      <c r="G31" s="10">
        <v>0</v>
      </c>
      <c r="H31" s="11">
        <v>0</v>
      </c>
      <c r="I31" s="11">
        <v>117544</v>
      </c>
      <c r="J31" s="21">
        <v>117544</v>
      </c>
      <c r="K31" s="43">
        <v>94470</v>
      </c>
      <c r="L31" s="42">
        <v>0</v>
      </c>
      <c r="M31" s="41">
        <f t="shared" si="0"/>
        <v>0</v>
      </c>
      <c r="N31" s="41">
        <f t="shared" si="1"/>
        <v>94470</v>
      </c>
      <c r="O31" s="82">
        <f t="shared" si="2"/>
        <v>94470</v>
      </c>
      <c r="P31" s="86" t="s">
        <v>178</v>
      </c>
      <c r="Q31" s="56">
        <v>115000</v>
      </c>
      <c r="R31" s="42">
        <v>0</v>
      </c>
      <c r="S31" s="55">
        <f t="shared" si="3"/>
        <v>0</v>
      </c>
      <c r="T31" s="55">
        <f t="shared" si="4"/>
        <v>115000</v>
      </c>
      <c r="U31" s="55">
        <f t="shared" si="5"/>
        <v>115000</v>
      </c>
      <c r="V31" s="86" t="s">
        <v>178</v>
      </c>
      <c r="W31" s="56">
        <v>112000</v>
      </c>
      <c r="X31" s="42">
        <v>0</v>
      </c>
      <c r="Y31" s="55">
        <f t="shared" si="6"/>
        <v>0</v>
      </c>
      <c r="Z31" s="55">
        <f t="shared" si="7"/>
        <v>112000</v>
      </c>
      <c r="AA31" s="55">
        <f t="shared" si="8"/>
        <v>112000</v>
      </c>
      <c r="AB31" s="86" t="s">
        <v>178</v>
      </c>
      <c r="AC31" s="65">
        <v>117500</v>
      </c>
      <c r="AD31" s="61">
        <v>0</v>
      </c>
      <c r="AE31" s="55">
        <f t="shared" si="9"/>
        <v>0</v>
      </c>
      <c r="AF31" s="55">
        <f t="shared" si="10"/>
        <v>117500</v>
      </c>
      <c r="AG31" s="55">
        <f t="shared" si="11"/>
        <v>117500</v>
      </c>
      <c r="AH31" s="86" t="s">
        <v>178</v>
      </c>
      <c r="AI31" s="72">
        <v>125000</v>
      </c>
      <c r="AJ31" s="70">
        <v>0.19</v>
      </c>
      <c r="AK31" s="71">
        <f t="shared" si="12"/>
        <v>23750</v>
      </c>
      <c r="AL31" s="71">
        <f t="shared" si="13"/>
        <v>148750</v>
      </c>
      <c r="AM31" s="71">
        <f t="shared" si="14"/>
        <v>148750</v>
      </c>
      <c r="AN31" s="91" t="s">
        <v>181</v>
      </c>
    </row>
    <row r="32" spans="1:40" ht="54">
      <c r="A32" s="7">
        <v>25</v>
      </c>
      <c r="B32" s="8" t="s">
        <v>64</v>
      </c>
      <c r="C32" s="1" t="s">
        <v>65</v>
      </c>
      <c r="D32" s="2" t="s">
        <v>21</v>
      </c>
      <c r="E32" s="16">
        <v>1</v>
      </c>
      <c r="F32" s="24">
        <v>83960</v>
      </c>
      <c r="G32" s="10">
        <v>0</v>
      </c>
      <c r="H32" s="11">
        <v>0</v>
      </c>
      <c r="I32" s="11">
        <v>83960</v>
      </c>
      <c r="J32" s="21">
        <v>83960</v>
      </c>
      <c r="K32" s="43">
        <v>79113</v>
      </c>
      <c r="L32" s="42">
        <v>0</v>
      </c>
      <c r="M32" s="41">
        <f t="shared" si="0"/>
        <v>0</v>
      </c>
      <c r="N32" s="41">
        <f t="shared" si="1"/>
        <v>79113</v>
      </c>
      <c r="O32" s="82">
        <f t="shared" si="2"/>
        <v>79113</v>
      </c>
      <c r="P32" s="86" t="s">
        <v>178</v>
      </c>
      <c r="Q32" s="56">
        <v>80000</v>
      </c>
      <c r="R32" s="42">
        <v>0</v>
      </c>
      <c r="S32" s="55">
        <f t="shared" si="3"/>
        <v>0</v>
      </c>
      <c r="T32" s="55">
        <f t="shared" si="4"/>
        <v>80000</v>
      </c>
      <c r="U32" s="55">
        <f t="shared" si="5"/>
        <v>80000</v>
      </c>
      <c r="V32" s="86" t="s">
        <v>178</v>
      </c>
      <c r="W32" s="56">
        <v>80000</v>
      </c>
      <c r="X32" s="42">
        <v>0</v>
      </c>
      <c r="Y32" s="55">
        <f t="shared" si="6"/>
        <v>0</v>
      </c>
      <c r="Z32" s="55">
        <f t="shared" si="7"/>
        <v>80000</v>
      </c>
      <c r="AA32" s="55">
        <f t="shared" si="8"/>
        <v>80000</v>
      </c>
      <c r="AB32" s="86" t="s">
        <v>178</v>
      </c>
      <c r="AC32" s="65">
        <v>83900</v>
      </c>
      <c r="AD32" s="61">
        <v>0</v>
      </c>
      <c r="AE32" s="55">
        <f t="shared" si="9"/>
        <v>0</v>
      </c>
      <c r="AF32" s="55">
        <f t="shared" si="10"/>
        <v>83900</v>
      </c>
      <c r="AG32" s="55">
        <f t="shared" si="11"/>
        <v>83900</v>
      </c>
      <c r="AH32" s="86" t="s">
        <v>178</v>
      </c>
      <c r="AI32" s="72">
        <v>90000</v>
      </c>
      <c r="AJ32" s="70">
        <v>0.19</v>
      </c>
      <c r="AK32" s="71">
        <f t="shared" si="12"/>
        <v>17100</v>
      </c>
      <c r="AL32" s="71">
        <f t="shared" si="13"/>
        <v>107100</v>
      </c>
      <c r="AM32" s="71">
        <f t="shared" si="14"/>
        <v>107100</v>
      </c>
      <c r="AN32" s="91" t="s">
        <v>181</v>
      </c>
    </row>
    <row r="33" spans="1:40" ht="36">
      <c r="A33" s="7">
        <v>26</v>
      </c>
      <c r="B33" s="8" t="s">
        <v>66</v>
      </c>
      <c r="C33" s="1" t="s">
        <v>67</v>
      </c>
      <c r="D33" s="2" t="s">
        <v>7</v>
      </c>
      <c r="E33" s="16">
        <v>1</v>
      </c>
      <c r="F33" s="24">
        <v>83960</v>
      </c>
      <c r="G33" s="10">
        <v>0</v>
      </c>
      <c r="H33" s="11">
        <v>0</v>
      </c>
      <c r="I33" s="11">
        <v>83960</v>
      </c>
      <c r="J33" s="21">
        <v>83960</v>
      </c>
      <c r="K33" s="43">
        <v>83960</v>
      </c>
      <c r="L33" s="42">
        <v>0</v>
      </c>
      <c r="M33" s="41">
        <f t="shared" si="0"/>
        <v>0</v>
      </c>
      <c r="N33" s="41">
        <f t="shared" si="1"/>
        <v>83960</v>
      </c>
      <c r="O33" s="82">
        <f t="shared" si="2"/>
        <v>83960</v>
      </c>
      <c r="P33" s="86" t="s">
        <v>178</v>
      </c>
      <c r="Q33" s="56">
        <v>80000</v>
      </c>
      <c r="R33" s="42">
        <v>0</v>
      </c>
      <c r="S33" s="55">
        <f t="shared" si="3"/>
        <v>0</v>
      </c>
      <c r="T33" s="55">
        <f t="shared" si="4"/>
        <v>80000</v>
      </c>
      <c r="U33" s="55">
        <f t="shared" si="5"/>
        <v>80000</v>
      </c>
      <c r="V33" s="86" t="s">
        <v>178</v>
      </c>
      <c r="W33" s="56">
        <v>80000</v>
      </c>
      <c r="X33" s="42">
        <v>0</v>
      </c>
      <c r="Y33" s="55">
        <f t="shared" si="6"/>
        <v>0</v>
      </c>
      <c r="Z33" s="55">
        <f t="shared" si="7"/>
        <v>80000</v>
      </c>
      <c r="AA33" s="55">
        <f t="shared" si="8"/>
        <v>80000</v>
      </c>
      <c r="AB33" s="86" t="s">
        <v>178</v>
      </c>
      <c r="AC33" s="65">
        <v>83900</v>
      </c>
      <c r="AD33" s="61">
        <v>0</v>
      </c>
      <c r="AE33" s="55">
        <f t="shared" si="9"/>
        <v>0</v>
      </c>
      <c r="AF33" s="55">
        <f t="shared" si="10"/>
        <v>83900</v>
      </c>
      <c r="AG33" s="55">
        <f t="shared" si="11"/>
        <v>83900</v>
      </c>
      <c r="AH33" s="86" t="s">
        <v>178</v>
      </c>
      <c r="AI33" s="72">
        <v>90000</v>
      </c>
      <c r="AJ33" s="70">
        <v>0.19</v>
      </c>
      <c r="AK33" s="71">
        <f t="shared" si="12"/>
        <v>17100</v>
      </c>
      <c r="AL33" s="71">
        <f t="shared" si="13"/>
        <v>107100</v>
      </c>
      <c r="AM33" s="71">
        <f t="shared" si="14"/>
        <v>107100</v>
      </c>
      <c r="AN33" s="91" t="s">
        <v>181</v>
      </c>
    </row>
    <row r="34" spans="1:40" ht="18">
      <c r="A34" s="7">
        <v>27</v>
      </c>
      <c r="B34" s="8" t="s">
        <v>68</v>
      </c>
      <c r="C34" s="1" t="s">
        <v>69</v>
      </c>
      <c r="D34" s="2" t="s">
        <v>70</v>
      </c>
      <c r="E34" s="16">
        <v>1</v>
      </c>
      <c r="F34" s="24">
        <v>136500</v>
      </c>
      <c r="G34" s="10">
        <v>0</v>
      </c>
      <c r="H34" s="11">
        <v>0</v>
      </c>
      <c r="I34" s="11">
        <v>136500</v>
      </c>
      <c r="J34" s="21">
        <v>136500</v>
      </c>
      <c r="K34" s="43">
        <v>97290</v>
      </c>
      <c r="L34" s="42">
        <v>0</v>
      </c>
      <c r="M34" s="41">
        <f t="shared" si="0"/>
        <v>0</v>
      </c>
      <c r="N34" s="41">
        <f t="shared" si="1"/>
        <v>97290</v>
      </c>
      <c r="O34" s="82">
        <f t="shared" si="2"/>
        <v>97290</v>
      </c>
      <c r="P34" s="86" t="s">
        <v>178</v>
      </c>
      <c r="Q34" s="56">
        <v>135000</v>
      </c>
      <c r="R34" s="42">
        <v>0</v>
      </c>
      <c r="S34" s="55">
        <f t="shared" si="3"/>
        <v>0</v>
      </c>
      <c r="T34" s="55">
        <f t="shared" si="4"/>
        <v>135000</v>
      </c>
      <c r="U34" s="55">
        <f t="shared" si="5"/>
        <v>135000</v>
      </c>
      <c r="V34" s="86" t="s">
        <v>178</v>
      </c>
      <c r="W34" s="56">
        <v>130000</v>
      </c>
      <c r="X34" s="42">
        <v>0</v>
      </c>
      <c r="Y34" s="55">
        <f t="shared" si="6"/>
        <v>0</v>
      </c>
      <c r="Z34" s="55">
        <f t="shared" si="7"/>
        <v>130000</v>
      </c>
      <c r="AA34" s="55">
        <f t="shared" si="8"/>
        <v>130000</v>
      </c>
      <c r="AB34" s="86" t="s">
        <v>178</v>
      </c>
      <c r="AC34" s="65">
        <v>136500</v>
      </c>
      <c r="AD34" s="61">
        <v>0</v>
      </c>
      <c r="AE34" s="55">
        <f t="shared" si="9"/>
        <v>0</v>
      </c>
      <c r="AF34" s="55">
        <f t="shared" si="10"/>
        <v>136500</v>
      </c>
      <c r="AG34" s="55">
        <f t="shared" si="11"/>
        <v>136500</v>
      </c>
      <c r="AH34" s="86" t="s">
        <v>178</v>
      </c>
      <c r="AI34" s="72">
        <v>243000</v>
      </c>
      <c r="AJ34" s="70">
        <v>0.19</v>
      </c>
      <c r="AK34" s="71">
        <f t="shared" si="12"/>
        <v>46170</v>
      </c>
      <c r="AL34" s="71">
        <f t="shared" si="13"/>
        <v>289170</v>
      </c>
      <c r="AM34" s="71">
        <f t="shared" si="14"/>
        <v>289170</v>
      </c>
      <c r="AN34" s="91" t="s">
        <v>181</v>
      </c>
    </row>
    <row r="35" spans="1:40" ht="45">
      <c r="A35" s="7">
        <v>28</v>
      </c>
      <c r="B35" s="8" t="s">
        <v>71</v>
      </c>
      <c r="C35" s="1" t="s">
        <v>72</v>
      </c>
      <c r="D35" s="2" t="s">
        <v>73</v>
      </c>
      <c r="E35" s="16">
        <v>1</v>
      </c>
      <c r="F35" s="24">
        <v>57722.5</v>
      </c>
      <c r="G35" s="10">
        <v>0</v>
      </c>
      <c r="H35" s="11">
        <v>0</v>
      </c>
      <c r="I35" s="11">
        <v>57722.5</v>
      </c>
      <c r="J35" s="21">
        <v>57722.5</v>
      </c>
      <c r="K35" s="43">
        <v>57723</v>
      </c>
      <c r="L35" s="42">
        <v>0</v>
      </c>
      <c r="M35" s="41">
        <f t="shared" si="0"/>
        <v>0</v>
      </c>
      <c r="N35" s="41">
        <f t="shared" si="1"/>
        <v>57723</v>
      </c>
      <c r="O35" s="82">
        <f t="shared" si="2"/>
        <v>57723</v>
      </c>
      <c r="P35" s="86" t="s">
        <v>178</v>
      </c>
      <c r="Q35" s="56">
        <v>55000</v>
      </c>
      <c r="R35" s="42">
        <v>0</v>
      </c>
      <c r="S35" s="55">
        <f t="shared" si="3"/>
        <v>0</v>
      </c>
      <c r="T35" s="55">
        <f t="shared" si="4"/>
        <v>55000</v>
      </c>
      <c r="U35" s="55">
        <f t="shared" si="5"/>
        <v>55000</v>
      </c>
      <c r="V35" s="86" t="s">
        <v>178</v>
      </c>
      <c r="W35" s="56">
        <v>55000</v>
      </c>
      <c r="X35" s="42">
        <v>0</v>
      </c>
      <c r="Y35" s="55">
        <f t="shared" si="6"/>
        <v>0</v>
      </c>
      <c r="Z35" s="55">
        <f t="shared" si="7"/>
        <v>55000</v>
      </c>
      <c r="AA35" s="55">
        <f t="shared" si="8"/>
        <v>55000</v>
      </c>
      <c r="AB35" s="86" t="s">
        <v>178</v>
      </c>
      <c r="AC35" s="65">
        <v>57700</v>
      </c>
      <c r="AD35" s="61">
        <v>0</v>
      </c>
      <c r="AE35" s="55">
        <f t="shared" si="9"/>
        <v>0</v>
      </c>
      <c r="AF35" s="55">
        <f t="shared" si="10"/>
        <v>57700</v>
      </c>
      <c r="AG35" s="55">
        <f t="shared" si="11"/>
        <v>57700</v>
      </c>
      <c r="AH35" s="86" t="s">
        <v>178</v>
      </c>
      <c r="AI35" s="72">
        <v>60500</v>
      </c>
      <c r="AJ35" s="70">
        <v>0.19</v>
      </c>
      <c r="AK35" s="71">
        <f t="shared" si="12"/>
        <v>11495</v>
      </c>
      <c r="AL35" s="71">
        <f t="shared" si="13"/>
        <v>71995</v>
      </c>
      <c r="AM35" s="71">
        <f t="shared" si="14"/>
        <v>71995</v>
      </c>
      <c r="AN35" s="91" t="s">
        <v>181</v>
      </c>
    </row>
    <row r="36" spans="1:40">
      <c r="A36" s="7">
        <v>29</v>
      </c>
      <c r="B36" s="8" t="s">
        <v>74</v>
      </c>
      <c r="C36" s="1" t="s">
        <v>75</v>
      </c>
      <c r="D36" s="2" t="s">
        <v>76</v>
      </c>
      <c r="E36" s="16">
        <v>1</v>
      </c>
      <c r="F36" s="24">
        <v>13433.599999999999</v>
      </c>
      <c r="G36" s="10">
        <v>0.19</v>
      </c>
      <c r="H36" s="11">
        <v>2552.3839999999996</v>
      </c>
      <c r="I36" s="11">
        <v>15985.983999999999</v>
      </c>
      <c r="J36" s="21">
        <v>15985.983999999999</v>
      </c>
      <c r="K36" s="43">
        <v>13433.613445378152</v>
      </c>
      <c r="L36" s="42">
        <v>0.19</v>
      </c>
      <c r="M36" s="41">
        <f t="shared" si="0"/>
        <v>2552.386554621849</v>
      </c>
      <c r="N36" s="41">
        <f t="shared" si="1"/>
        <v>15986.000000000002</v>
      </c>
      <c r="O36" s="82">
        <f t="shared" si="2"/>
        <v>15986.000000000002</v>
      </c>
      <c r="P36" s="86" t="s">
        <v>178</v>
      </c>
      <c r="Q36" s="56">
        <v>13000</v>
      </c>
      <c r="R36" s="42">
        <v>0.19</v>
      </c>
      <c r="S36" s="55">
        <f t="shared" si="3"/>
        <v>2470</v>
      </c>
      <c r="T36" s="55">
        <f t="shared" si="4"/>
        <v>15470</v>
      </c>
      <c r="U36" s="55">
        <f t="shared" si="5"/>
        <v>15470</v>
      </c>
      <c r="V36" s="86" t="s">
        <v>178</v>
      </c>
      <c r="W36" s="56">
        <v>13000</v>
      </c>
      <c r="X36" s="42">
        <v>0.19</v>
      </c>
      <c r="Y36" s="55">
        <f t="shared" si="6"/>
        <v>2470</v>
      </c>
      <c r="Z36" s="55">
        <f t="shared" si="7"/>
        <v>15470</v>
      </c>
      <c r="AA36" s="55">
        <f t="shared" si="8"/>
        <v>15470</v>
      </c>
      <c r="AB36" s="86" t="s">
        <v>178</v>
      </c>
      <c r="AC36" s="65">
        <v>13400</v>
      </c>
      <c r="AD36" s="62">
        <v>0.19</v>
      </c>
      <c r="AE36" s="55">
        <f t="shared" si="9"/>
        <v>2546</v>
      </c>
      <c r="AF36" s="55">
        <f t="shared" si="10"/>
        <v>15946</v>
      </c>
      <c r="AG36" s="55">
        <f t="shared" si="11"/>
        <v>15946</v>
      </c>
      <c r="AH36" s="86" t="s">
        <v>178</v>
      </c>
      <c r="AI36" s="72">
        <v>20000</v>
      </c>
      <c r="AJ36" s="70">
        <v>0.19</v>
      </c>
      <c r="AK36" s="71">
        <f t="shared" si="12"/>
        <v>3800</v>
      </c>
      <c r="AL36" s="71">
        <f t="shared" si="13"/>
        <v>23800</v>
      </c>
      <c r="AM36" s="71">
        <f t="shared" si="14"/>
        <v>23800</v>
      </c>
      <c r="AN36" s="91" t="s">
        <v>181</v>
      </c>
    </row>
    <row r="37" spans="1:40" ht="18">
      <c r="A37" s="7">
        <v>30</v>
      </c>
      <c r="B37" s="8" t="s">
        <v>77</v>
      </c>
      <c r="C37" s="1" t="s">
        <v>78</v>
      </c>
      <c r="D37" s="2" t="s">
        <v>79</v>
      </c>
      <c r="E37" s="16">
        <v>1</v>
      </c>
      <c r="F37" s="24">
        <v>52475</v>
      </c>
      <c r="G37" s="10">
        <v>0.19</v>
      </c>
      <c r="H37" s="11">
        <v>9970.25</v>
      </c>
      <c r="I37" s="11">
        <v>62445.25</v>
      </c>
      <c r="J37" s="21">
        <v>62445.25</v>
      </c>
      <c r="K37" s="43">
        <v>43739.495798319331</v>
      </c>
      <c r="L37" s="42">
        <v>0.19</v>
      </c>
      <c r="M37" s="41">
        <f>+L37*K37</f>
        <v>8310.5042016806728</v>
      </c>
      <c r="N37" s="41">
        <f t="shared" si="1"/>
        <v>52050</v>
      </c>
      <c r="O37" s="82">
        <f t="shared" si="2"/>
        <v>52050</v>
      </c>
      <c r="P37" s="86" t="s">
        <v>178</v>
      </c>
      <c r="Q37" s="56">
        <v>51000</v>
      </c>
      <c r="R37" s="42">
        <v>0.19</v>
      </c>
      <c r="S37" s="55">
        <f t="shared" si="3"/>
        <v>9690</v>
      </c>
      <c r="T37" s="55">
        <f t="shared" si="4"/>
        <v>60690</v>
      </c>
      <c r="U37" s="55">
        <f t="shared" si="5"/>
        <v>60690</v>
      </c>
      <c r="V37" s="86" t="s">
        <v>178</v>
      </c>
      <c r="W37" s="56">
        <v>50000</v>
      </c>
      <c r="X37" s="42">
        <v>0.19</v>
      </c>
      <c r="Y37" s="55">
        <f t="shared" si="6"/>
        <v>9500</v>
      </c>
      <c r="Z37" s="55">
        <f t="shared" si="7"/>
        <v>59500</v>
      </c>
      <c r="AA37" s="55">
        <f t="shared" si="8"/>
        <v>59500</v>
      </c>
      <c r="AB37" s="86" t="s">
        <v>178</v>
      </c>
      <c r="AC37" s="65">
        <v>52400</v>
      </c>
      <c r="AD37" s="61">
        <v>0.19</v>
      </c>
      <c r="AE37" s="55">
        <f t="shared" si="9"/>
        <v>9956</v>
      </c>
      <c r="AF37" s="55">
        <f t="shared" si="10"/>
        <v>62356</v>
      </c>
      <c r="AG37" s="55">
        <f t="shared" si="11"/>
        <v>62356</v>
      </c>
      <c r="AH37" s="86" t="s">
        <v>178</v>
      </c>
      <c r="AI37" s="72">
        <v>65400</v>
      </c>
      <c r="AJ37" s="70">
        <v>0.19</v>
      </c>
      <c r="AK37" s="71">
        <f t="shared" si="12"/>
        <v>12426</v>
      </c>
      <c r="AL37" s="71">
        <f t="shared" si="13"/>
        <v>77826</v>
      </c>
      <c r="AM37" s="71">
        <f t="shared" si="14"/>
        <v>77826</v>
      </c>
      <c r="AN37" s="91" t="s">
        <v>181</v>
      </c>
    </row>
    <row r="38" spans="1:40" ht="18">
      <c r="A38" s="7">
        <v>31</v>
      </c>
      <c r="B38" s="8" t="s">
        <v>80</v>
      </c>
      <c r="C38" s="1" t="s">
        <v>81</v>
      </c>
      <c r="D38" s="2" t="s">
        <v>79</v>
      </c>
      <c r="E38" s="16">
        <v>1</v>
      </c>
      <c r="F38" s="24">
        <v>54574</v>
      </c>
      <c r="G38" s="10">
        <v>0.19</v>
      </c>
      <c r="H38" s="11">
        <v>10369.06</v>
      </c>
      <c r="I38" s="11">
        <v>64943.06</v>
      </c>
      <c r="J38" s="21">
        <v>64943.06</v>
      </c>
      <c r="K38" s="43">
        <v>58159.663865546223</v>
      </c>
      <c r="L38" s="42">
        <v>0.19</v>
      </c>
      <c r="M38" s="41">
        <f t="shared" si="0"/>
        <v>11050.336134453783</v>
      </c>
      <c r="N38" s="41">
        <f t="shared" si="1"/>
        <v>69210</v>
      </c>
      <c r="O38" s="82">
        <f t="shared" si="2"/>
        <v>69210</v>
      </c>
      <c r="P38" s="86" t="s">
        <v>178</v>
      </c>
      <c r="Q38" s="56">
        <v>52000</v>
      </c>
      <c r="R38" s="42">
        <v>0.19</v>
      </c>
      <c r="S38" s="55">
        <f t="shared" si="3"/>
        <v>9880</v>
      </c>
      <c r="T38" s="55">
        <f t="shared" si="4"/>
        <v>61880</v>
      </c>
      <c r="U38" s="55">
        <f t="shared" si="5"/>
        <v>61880</v>
      </c>
      <c r="V38" s="86" t="s">
        <v>178</v>
      </c>
      <c r="W38" s="56">
        <v>52000</v>
      </c>
      <c r="X38" s="42">
        <v>0.19</v>
      </c>
      <c r="Y38" s="55">
        <f t="shared" si="6"/>
        <v>9880</v>
      </c>
      <c r="Z38" s="55">
        <f t="shared" si="7"/>
        <v>61880</v>
      </c>
      <c r="AA38" s="55">
        <f t="shared" si="8"/>
        <v>61880</v>
      </c>
      <c r="AB38" s="86" t="s">
        <v>178</v>
      </c>
      <c r="AC38" s="65">
        <v>54500</v>
      </c>
      <c r="AD38" s="61">
        <v>0.19</v>
      </c>
      <c r="AE38" s="55">
        <f t="shared" si="9"/>
        <v>10355</v>
      </c>
      <c r="AF38" s="55">
        <f t="shared" si="10"/>
        <v>64855</v>
      </c>
      <c r="AG38" s="55">
        <f t="shared" si="11"/>
        <v>64855</v>
      </c>
      <c r="AH38" s="86" t="s">
        <v>178</v>
      </c>
      <c r="AI38" s="72">
        <v>68000</v>
      </c>
      <c r="AJ38" s="70">
        <v>0.19</v>
      </c>
      <c r="AK38" s="71">
        <f t="shared" si="12"/>
        <v>12920</v>
      </c>
      <c r="AL38" s="71">
        <f t="shared" si="13"/>
        <v>80920</v>
      </c>
      <c r="AM38" s="71">
        <f t="shared" si="14"/>
        <v>80920</v>
      </c>
      <c r="AN38" s="91" t="s">
        <v>181</v>
      </c>
    </row>
    <row r="39" spans="1:40" ht="18">
      <c r="A39" s="7">
        <v>32</v>
      </c>
      <c r="B39" s="8" t="s">
        <v>82</v>
      </c>
      <c r="C39" s="1" t="s">
        <v>83</v>
      </c>
      <c r="D39" s="2" t="s">
        <v>79</v>
      </c>
      <c r="E39" s="16">
        <v>1</v>
      </c>
      <c r="F39" s="24">
        <v>102851</v>
      </c>
      <c r="G39" s="10">
        <v>0.19</v>
      </c>
      <c r="H39" s="11">
        <v>19541.689999999999</v>
      </c>
      <c r="I39" s="11">
        <v>122392.69</v>
      </c>
      <c r="J39" s="21">
        <v>122392.69</v>
      </c>
      <c r="K39" s="43">
        <v>89512.605042016818</v>
      </c>
      <c r="L39" s="42">
        <v>0.19</v>
      </c>
      <c r="M39" s="41">
        <f t="shared" si="0"/>
        <v>17007.394957983197</v>
      </c>
      <c r="N39" s="41">
        <f t="shared" si="1"/>
        <v>106520.00000000001</v>
      </c>
      <c r="O39" s="82">
        <f t="shared" si="2"/>
        <v>106520.00000000001</v>
      </c>
      <c r="P39" s="86" t="s">
        <v>178</v>
      </c>
      <c r="Q39" s="56">
        <v>100000</v>
      </c>
      <c r="R39" s="42">
        <v>0.19</v>
      </c>
      <c r="S39" s="55">
        <f t="shared" si="3"/>
        <v>19000</v>
      </c>
      <c r="T39" s="55">
        <f t="shared" si="4"/>
        <v>119000</v>
      </c>
      <c r="U39" s="55">
        <f t="shared" si="5"/>
        <v>119000</v>
      </c>
      <c r="V39" s="86" t="s">
        <v>178</v>
      </c>
      <c r="W39" s="56">
        <v>98000</v>
      </c>
      <c r="X39" s="42">
        <v>0.19</v>
      </c>
      <c r="Y39" s="55">
        <f t="shared" si="6"/>
        <v>18620</v>
      </c>
      <c r="Z39" s="55">
        <f t="shared" si="7"/>
        <v>116620</v>
      </c>
      <c r="AA39" s="55">
        <f t="shared" si="8"/>
        <v>116620</v>
      </c>
      <c r="AB39" s="86" t="s">
        <v>178</v>
      </c>
      <c r="AC39" s="65">
        <v>102800</v>
      </c>
      <c r="AD39" s="61">
        <v>0.19</v>
      </c>
      <c r="AE39" s="55">
        <f t="shared" si="9"/>
        <v>19532</v>
      </c>
      <c r="AF39" s="55">
        <f t="shared" si="10"/>
        <v>122332</v>
      </c>
      <c r="AG39" s="55">
        <f t="shared" si="11"/>
        <v>122332</v>
      </c>
      <c r="AH39" s="86" t="s">
        <v>178</v>
      </c>
      <c r="AI39" s="72">
        <v>228200</v>
      </c>
      <c r="AJ39" s="70">
        <v>0.19</v>
      </c>
      <c r="AK39" s="71">
        <f t="shared" si="12"/>
        <v>43358</v>
      </c>
      <c r="AL39" s="71">
        <f t="shared" si="13"/>
        <v>271558</v>
      </c>
      <c r="AM39" s="71">
        <f t="shared" si="14"/>
        <v>271558</v>
      </c>
      <c r="AN39" s="91" t="s">
        <v>181</v>
      </c>
    </row>
    <row r="40" spans="1:40">
      <c r="A40" s="7">
        <v>33</v>
      </c>
      <c r="B40" s="8" t="s">
        <v>84</v>
      </c>
      <c r="C40" s="1" t="s">
        <v>85</v>
      </c>
      <c r="D40" s="2" t="s">
        <v>79</v>
      </c>
      <c r="E40" s="16">
        <v>1</v>
      </c>
      <c r="F40" s="24">
        <v>20990</v>
      </c>
      <c r="G40" s="10">
        <v>0.19</v>
      </c>
      <c r="H40" s="11">
        <v>3988.1</v>
      </c>
      <c r="I40" s="11">
        <v>24978.1</v>
      </c>
      <c r="J40" s="21">
        <v>24978.1</v>
      </c>
      <c r="K40" s="43">
        <v>15398.319327731093</v>
      </c>
      <c r="L40" s="42">
        <v>0.19</v>
      </c>
      <c r="M40" s="41">
        <f t="shared" si="0"/>
        <v>2925.6806722689075</v>
      </c>
      <c r="N40" s="41">
        <f t="shared" si="1"/>
        <v>18324</v>
      </c>
      <c r="O40" s="82">
        <f t="shared" si="2"/>
        <v>18324</v>
      </c>
      <c r="P40" s="86" t="s">
        <v>178</v>
      </c>
      <c r="Q40" s="56">
        <v>20000</v>
      </c>
      <c r="R40" s="42">
        <v>0.19</v>
      </c>
      <c r="S40" s="55">
        <f t="shared" si="3"/>
        <v>3800</v>
      </c>
      <c r="T40" s="55">
        <f t="shared" si="4"/>
        <v>23800</v>
      </c>
      <c r="U40" s="55">
        <f t="shared" si="5"/>
        <v>23800</v>
      </c>
      <c r="V40" s="86" t="s">
        <v>178</v>
      </c>
      <c r="W40" s="56">
        <v>20000</v>
      </c>
      <c r="X40" s="42">
        <v>0.19</v>
      </c>
      <c r="Y40" s="55">
        <f t="shared" si="6"/>
        <v>3800</v>
      </c>
      <c r="Z40" s="55">
        <f t="shared" si="7"/>
        <v>23800</v>
      </c>
      <c r="AA40" s="55">
        <f t="shared" si="8"/>
        <v>23800</v>
      </c>
      <c r="AB40" s="86" t="s">
        <v>178</v>
      </c>
      <c r="AC40" s="65">
        <v>20900</v>
      </c>
      <c r="AD40" s="61">
        <v>0.19</v>
      </c>
      <c r="AE40" s="55">
        <f t="shared" si="9"/>
        <v>3971</v>
      </c>
      <c r="AF40" s="55">
        <f t="shared" si="10"/>
        <v>24871</v>
      </c>
      <c r="AG40" s="55">
        <f t="shared" si="11"/>
        <v>24871</v>
      </c>
      <c r="AH40" s="86" t="s">
        <v>178</v>
      </c>
      <c r="AI40" s="72">
        <v>26200</v>
      </c>
      <c r="AJ40" s="70">
        <v>0.19</v>
      </c>
      <c r="AK40" s="71">
        <f t="shared" si="12"/>
        <v>4978</v>
      </c>
      <c r="AL40" s="71">
        <f t="shared" si="13"/>
        <v>31178</v>
      </c>
      <c r="AM40" s="71">
        <f t="shared" si="14"/>
        <v>31178</v>
      </c>
      <c r="AN40" s="91" t="s">
        <v>181</v>
      </c>
    </row>
    <row r="41" spans="1:40" ht="27">
      <c r="A41" s="7">
        <v>34</v>
      </c>
      <c r="B41" s="8" t="s">
        <v>86</v>
      </c>
      <c r="C41" s="1" t="s">
        <v>87</v>
      </c>
      <c r="D41" s="2" t="s">
        <v>88</v>
      </c>
      <c r="E41" s="16">
        <v>1</v>
      </c>
      <c r="F41" s="24">
        <v>73465</v>
      </c>
      <c r="G41" s="10">
        <v>0.19</v>
      </c>
      <c r="H41" s="11">
        <v>13958.35</v>
      </c>
      <c r="I41" s="11">
        <v>87423.35</v>
      </c>
      <c r="J41" s="21">
        <v>87423.35</v>
      </c>
      <c r="K41" s="43">
        <v>30852.100840336137</v>
      </c>
      <c r="L41" s="42">
        <v>0.19</v>
      </c>
      <c r="M41" s="41">
        <f t="shared" si="0"/>
        <v>5861.8991596638662</v>
      </c>
      <c r="N41" s="41">
        <f t="shared" si="1"/>
        <v>36714</v>
      </c>
      <c r="O41" s="82">
        <f t="shared" si="2"/>
        <v>36714</v>
      </c>
      <c r="P41" s="86" t="s">
        <v>178</v>
      </c>
      <c r="Q41" s="56">
        <v>73000</v>
      </c>
      <c r="R41" s="42">
        <v>0.19</v>
      </c>
      <c r="S41" s="55">
        <f t="shared" si="3"/>
        <v>13870</v>
      </c>
      <c r="T41" s="55">
        <f t="shared" si="4"/>
        <v>86870</v>
      </c>
      <c r="U41" s="55">
        <f t="shared" si="5"/>
        <v>86870</v>
      </c>
      <c r="V41" s="86" t="s">
        <v>178</v>
      </c>
      <c r="W41" s="56">
        <v>70000</v>
      </c>
      <c r="X41" s="42">
        <v>0.19</v>
      </c>
      <c r="Y41" s="55">
        <f t="shared" si="6"/>
        <v>13300</v>
      </c>
      <c r="Z41" s="55">
        <f t="shared" si="7"/>
        <v>83300</v>
      </c>
      <c r="AA41" s="55">
        <f t="shared" si="8"/>
        <v>83300</v>
      </c>
      <c r="AB41" s="86" t="s">
        <v>178</v>
      </c>
      <c r="AC41" s="65">
        <v>73400</v>
      </c>
      <c r="AD41" s="61">
        <v>0.19</v>
      </c>
      <c r="AE41" s="55">
        <f t="shared" si="9"/>
        <v>13946</v>
      </c>
      <c r="AF41" s="55">
        <f t="shared" si="10"/>
        <v>87346</v>
      </c>
      <c r="AG41" s="55">
        <f t="shared" si="11"/>
        <v>87346</v>
      </c>
      <c r="AH41" s="86" t="s">
        <v>178</v>
      </c>
      <c r="AI41" s="72">
        <v>91600</v>
      </c>
      <c r="AJ41" s="70">
        <v>0.19</v>
      </c>
      <c r="AK41" s="71">
        <f t="shared" si="12"/>
        <v>17404</v>
      </c>
      <c r="AL41" s="71">
        <f t="shared" si="13"/>
        <v>109004</v>
      </c>
      <c r="AM41" s="71">
        <f t="shared" si="14"/>
        <v>109004</v>
      </c>
      <c r="AN41" s="91" t="s">
        <v>181</v>
      </c>
    </row>
    <row r="42" spans="1:40" ht="45">
      <c r="A42" s="7">
        <v>35</v>
      </c>
      <c r="B42" s="8" t="s">
        <v>89</v>
      </c>
      <c r="C42" s="1" t="s">
        <v>90</v>
      </c>
      <c r="D42" s="2" t="s">
        <v>91</v>
      </c>
      <c r="E42" s="16">
        <v>1</v>
      </c>
      <c r="F42" s="24">
        <v>53524.5</v>
      </c>
      <c r="G42" s="10">
        <v>0</v>
      </c>
      <c r="H42" s="11">
        <v>0</v>
      </c>
      <c r="I42" s="11">
        <v>53524.5</v>
      </c>
      <c r="J42" s="21">
        <v>53524.5</v>
      </c>
      <c r="K42" s="43">
        <v>39632</v>
      </c>
      <c r="L42" s="42">
        <v>0</v>
      </c>
      <c r="M42" s="41">
        <f t="shared" si="0"/>
        <v>0</v>
      </c>
      <c r="N42" s="41">
        <f t="shared" si="1"/>
        <v>39632</v>
      </c>
      <c r="O42" s="82">
        <f t="shared" si="2"/>
        <v>39632</v>
      </c>
      <c r="P42" s="86" t="s">
        <v>178</v>
      </c>
      <c r="Q42" s="56">
        <v>53000</v>
      </c>
      <c r="R42" s="42">
        <v>0</v>
      </c>
      <c r="S42" s="55">
        <f t="shared" si="3"/>
        <v>0</v>
      </c>
      <c r="T42" s="55">
        <f t="shared" si="4"/>
        <v>53000</v>
      </c>
      <c r="U42" s="55">
        <f t="shared" si="5"/>
        <v>53000</v>
      </c>
      <c r="V42" s="86" t="s">
        <v>178</v>
      </c>
      <c r="W42" s="56">
        <v>51000</v>
      </c>
      <c r="X42" s="42">
        <v>0</v>
      </c>
      <c r="Y42" s="55">
        <f t="shared" si="6"/>
        <v>0</v>
      </c>
      <c r="Z42" s="55">
        <f t="shared" si="7"/>
        <v>51000</v>
      </c>
      <c r="AA42" s="55">
        <f t="shared" si="8"/>
        <v>51000</v>
      </c>
      <c r="AB42" s="86" t="s">
        <v>178</v>
      </c>
      <c r="AC42" s="65">
        <v>53500</v>
      </c>
      <c r="AD42" s="61">
        <v>0</v>
      </c>
      <c r="AE42" s="55">
        <f t="shared" si="9"/>
        <v>0</v>
      </c>
      <c r="AF42" s="55">
        <f t="shared" si="10"/>
        <v>53500</v>
      </c>
      <c r="AG42" s="55">
        <f t="shared" si="11"/>
        <v>53500</v>
      </c>
      <c r="AH42" s="86" t="s">
        <v>178</v>
      </c>
      <c r="AI42" s="72">
        <v>56000</v>
      </c>
      <c r="AJ42" s="70">
        <v>0.19</v>
      </c>
      <c r="AK42" s="71">
        <f t="shared" si="12"/>
        <v>10640</v>
      </c>
      <c r="AL42" s="71">
        <f t="shared" si="13"/>
        <v>66640</v>
      </c>
      <c r="AM42" s="71">
        <f t="shared" si="14"/>
        <v>66640</v>
      </c>
      <c r="AN42" s="91" t="s">
        <v>181</v>
      </c>
    </row>
    <row r="43" spans="1:40" ht="36">
      <c r="A43" s="7">
        <v>36</v>
      </c>
      <c r="B43" s="8" t="s">
        <v>92</v>
      </c>
      <c r="C43" s="1" t="s">
        <v>93</v>
      </c>
      <c r="D43" s="2" t="s">
        <v>7</v>
      </c>
      <c r="E43" s="16">
        <v>1</v>
      </c>
      <c r="F43" s="24">
        <v>36732.5</v>
      </c>
      <c r="G43" s="10">
        <v>0</v>
      </c>
      <c r="H43" s="11">
        <v>0</v>
      </c>
      <c r="I43" s="11">
        <v>36732.5</v>
      </c>
      <c r="J43" s="21">
        <v>36732.5</v>
      </c>
      <c r="K43" s="43">
        <v>34840</v>
      </c>
      <c r="L43" s="42">
        <v>0</v>
      </c>
      <c r="M43" s="41">
        <f t="shared" si="0"/>
        <v>0</v>
      </c>
      <c r="N43" s="41">
        <f t="shared" si="1"/>
        <v>34840</v>
      </c>
      <c r="O43" s="82">
        <f t="shared" si="2"/>
        <v>34840</v>
      </c>
      <c r="P43" s="86" t="s">
        <v>178</v>
      </c>
      <c r="Q43" s="56">
        <v>36200</v>
      </c>
      <c r="R43" s="42">
        <v>0</v>
      </c>
      <c r="S43" s="55">
        <f t="shared" si="3"/>
        <v>0</v>
      </c>
      <c r="T43" s="55">
        <f t="shared" si="4"/>
        <v>36200</v>
      </c>
      <c r="U43" s="55">
        <f t="shared" si="5"/>
        <v>36200</v>
      </c>
      <c r="V43" s="86" t="s">
        <v>178</v>
      </c>
      <c r="W43" s="56">
        <v>35000</v>
      </c>
      <c r="X43" s="42">
        <v>0</v>
      </c>
      <c r="Y43" s="55">
        <f t="shared" si="6"/>
        <v>0</v>
      </c>
      <c r="Z43" s="55">
        <f t="shared" si="7"/>
        <v>35000</v>
      </c>
      <c r="AA43" s="55">
        <f t="shared" si="8"/>
        <v>35000</v>
      </c>
      <c r="AB43" s="86" t="s">
        <v>178</v>
      </c>
      <c r="AC43" s="65">
        <v>36700</v>
      </c>
      <c r="AD43" s="61">
        <v>0</v>
      </c>
      <c r="AE43" s="55">
        <f t="shared" si="9"/>
        <v>0</v>
      </c>
      <c r="AF43" s="55">
        <f t="shared" si="10"/>
        <v>36700</v>
      </c>
      <c r="AG43" s="55">
        <f t="shared" si="11"/>
        <v>36700</v>
      </c>
      <c r="AH43" s="86" t="s">
        <v>178</v>
      </c>
      <c r="AI43" s="72">
        <v>40000</v>
      </c>
      <c r="AJ43" s="70">
        <v>0.19</v>
      </c>
      <c r="AK43" s="71">
        <f t="shared" si="12"/>
        <v>7600</v>
      </c>
      <c r="AL43" s="71">
        <f t="shared" si="13"/>
        <v>47600</v>
      </c>
      <c r="AM43" s="71">
        <f t="shared" si="14"/>
        <v>47600</v>
      </c>
      <c r="AN43" s="91" t="s">
        <v>181</v>
      </c>
    </row>
    <row r="44" spans="1:40" ht="27">
      <c r="A44" s="7">
        <v>37</v>
      </c>
      <c r="B44" s="8" t="s">
        <v>94</v>
      </c>
      <c r="C44" s="1" t="s">
        <v>95</v>
      </c>
      <c r="D44" s="2" t="s">
        <v>96</v>
      </c>
      <c r="E44" s="16">
        <v>1</v>
      </c>
      <c r="F44" s="24">
        <v>52475</v>
      </c>
      <c r="G44" s="10">
        <v>0</v>
      </c>
      <c r="H44" s="11">
        <v>0</v>
      </c>
      <c r="I44" s="11">
        <v>52475</v>
      </c>
      <c r="J44" s="21">
        <v>52475</v>
      </c>
      <c r="K44" s="43">
        <v>17641</v>
      </c>
      <c r="L44" s="42">
        <v>0</v>
      </c>
      <c r="M44" s="41">
        <f t="shared" si="0"/>
        <v>0</v>
      </c>
      <c r="N44" s="41">
        <f t="shared" si="1"/>
        <v>17641</v>
      </c>
      <c r="O44" s="82">
        <f t="shared" si="2"/>
        <v>17641</v>
      </c>
      <c r="P44" s="86" t="s">
        <v>178</v>
      </c>
      <c r="Q44" s="56">
        <v>52000</v>
      </c>
      <c r="R44" s="42">
        <v>0</v>
      </c>
      <c r="S44" s="55">
        <f t="shared" si="3"/>
        <v>0</v>
      </c>
      <c r="T44" s="55">
        <f t="shared" si="4"/>
        <v>52000</v>
      </c>
      <c r="U44" s="55">
        <f t="shared" si="5"/>
        <v>52000</v>
      </c>
      <c r="V44" s="86" t="s">
        <v>178</v>
      </c>
      <c r="W44" s="56">
        <v>50000</v>
      </c>
      <c r="X44" s="42">
        <v>0</v>
      </c>
      <c r="Y44" s="55">
        <f t="shared" si="6"/>
        <v>0</v>
      </c>
      <c r="Z44" s="55">
        <f t="shared" si="7"/>
        <v>50000</v>
      </c>
      <c r="AA44" s="55">
        <f t="shared" si="8"/>
        <v>50000</v>
      </c>
      <c r="AB44" s="86" t="s">
        <v>178</v>
      </c>
      <c r="AC44" s="65">
        <v>52400</v>
      </c>
      <c r="AD44" s="61">
        <v>0</v>
      </c>
      <c r="AE44" s="55">
        <f t="shared" si="9"/>
        <v>0</v>
      </c>
      <c r="AF44" s="55">
        <f t="shared" si="10"/>
        <v>52400</v>
      </c>
      <c r="AG44" s="55">
        <f t="shared" si="11"/>
        <v>52400</v>
      </c>
      <c r="AH44" s="86" t="s">
        <v>178</v>
      </c>
      <c r="AI44" s="72">
        <v>55000</v>
      </c>
      <c r="AJ44" s="70">
        <v>0.19</v>
      </c>
      <c r="AK44" s="71">
        <f t="shared" si="12"/>
        <v>10450</v>
      </c>
      <c r="AL44" s="71">
        <f t="shared" si="13"/>
        <v>65450</v>
      </c>
      <c r="AM44" s="71">
        <f t="shared" si="14"/>
        <v>65450</v>
      </c>
      <c r="AN44" s="91" t="s">
        <v>181</v>
      </c>
    </row>
    <row r="45" spans="1:40" ht="27">
      <c r="A45" s="7">
        <v>38</v>
      </c>
      <c r="B45" s="8" t="s">
        <v>97</v>
      </c>
      <c r="C45" s="1" t="s">
        <v>98</v>
      </c>
      <c r="D45" s="2" t="s">
        <v>7</v>
      </c>
      <c r="E45" s="16">
        <v>1</v>
      </c>
      <c r="F45" s="24">
        <v>13643.5</v>
      </c>
      <c r="G45" s="10">
        <v>0</v>
      </c>
      <c r="H45" s="11">
        <v>0</v>
      </c>
      <c r="I45" s="11">
        <v>13643.5</v>
      </c>
      <c r="J45" s="21">
        <v>13643.5</v>
      </c>
      <c r="K45" s="43">
        <v>9900</v>
      </c>
      <c r="L45" s="42">
        <v>0</v>
      </c>
      <c r="M45" s="41">
        <f t="shared" si="0"/>
        <v>0</v>
      </c>
      <c r="N45" s="41">
        <f t="shared" si="1"/>
        <v>9900</v>
      </c>
      <c r="O45" s="82">
        <f t="shared" si="2"/>
        <v>9900</v>
      </c>
      <c r="P45" s="86" t="s">
        <v>178</v>
      </c>
      <c r="Q45" s="56">
        <v>13000</v>
      </c>
      <c r="R45" s="42">
        <v>0</v>
      </c>
      <c r="S45" s="55">
        <f t="shared" si="3"/>
        <v>0</v>
      </c>
      <c r="T45" s="55">
        <f t="shared" si="4"/>
        <v>13000</v>
      </c>
      <c r="U45" s="55">
        <f t="shared" si="5"/>
        <v>13000</v>
      </c>
      <c r="V45" s="86" t="s">
        <v>178</v>
      </c>
      <c r="W45" s="56">
        <v>13000</v>
      </c>
      <c r="X45" s="42">
        <v>0</v>
      </c>
      <c r="Y45" s="55">
        <f t="shared" si="6"/>
        <v>0</v>
      </c>
      <c r="Z45" s="55">
        <f t="shared" si="7"/>
        <v>13000</v>
      </c>
      <c r="AA45" s="55">
        <f t="shared" si="8"/>
        <v>13000</v>
      </c>
      <c r="AB45" s="86" t="s">
        <v>178</v>
      </c>
      <c r="AC45" s="65">
        <v>13600</v>
      </c>
      <c r="AD45" s="61">
        <v>0</v>
      </c>
      <c r="AE45" s="55">
        <f t="shared" si="9"/>
        <v>0</v>
      </c>
      <c r="AF45" s="55">
        <f t="shared" si="10"/>
        <v>13600</v>
      </c>
      <c r="AG45" s="55">
        <f t="shared" si="11"/>
        <v>13600</v>
      </c>
      <c r="AH45" s="86" t="s">
        <v>178</v>
      </c>
      <c r="AI45" s="72">
        <v>20000</v>
      </c>
      <c r="AJ45" s="70">
        <v>0.19</v>
      </c>
      <c r="AK45" s="71">
        <f t="shared" si="12"/>
        <v>3800</v>
      </c>
      <c r="AL45" s="71">
        <f t="shared" si="13"/>
        <v>23800</v>
      </c>
      <c r="AM45" s="71">
        <f t="shared" si="14"/>
        <v>23800</v>
      </c>
      <c r="AN45" s="91" t="s">
        <v>181</v>
      </c>
    </row>
    <row r="46" spans="1:40" ht="27">
      <c r="A46" s="7">
        <v>39</v>
      </c>
      <c r="B46" s="8" t="s">
        <v>99</v>
      </c>
      <c r="C46" s="1" t="s">
        <v>100</v>
      </c>
      <c r="D46" s="2" t="s">
        <v>21</v>
      </c>
      <c r="E46" s="16">
        <v>1</v>
      </c>
      <c r="F46" s="24">
        <v>314850</v>
      </c>
      <c r="G46" s="10">
        <v>0</v>
      </c>
      <c r="H46" s="11">
        <v>0</v>
      </c>
      <c r="I46" s="11">
        <v>314850</v>
      </c>
      <c r="J46" s="21">
        <v>314850</v>
      </c>
      <c r="K46" s="43">
        <v>273910</v>
      </c>
      <c r="L46" s="42">
        <v>0</v>
      </c>
      <c r="M46" s="41">
        <f t="shared" si="0"/>
        <v>0</v>
      </c>
      <c r="N46" s="41">
        <f t="shared" si="1"/>
        <v>273910</v>
      </c>
      <c r="O46" s="82">
        <f t="shared" si="2"/>
        <v>273910</v>
      </c>
      <c r="P46" s="86" t="s">
        <v>178</v>
      </c>
      <c r="Q46" s="56">
        <v>310000</v>
      </c>
      <c r="R46" s="42">
        <v>0</v>
      </c>
      <c r="S46" s="55">
        <f t="shared" si="3"/>
        <v>0</v>
      </c>
      <c r="T46" s="55">
        <f t="shared" si="4"/>
        <v>310000</v>
      </c>
      <c r="U46" s="55">
        <f t="shared" si="5"/>
        <v>310000</v>
      </c>
      <c r="V46" s="86" t="s">
        <v>178</v>
      </c>
      <c r="W46" s="56">
        <v>305000</v>
      </c>
      <c r="X46" s="42">
        <v>0</v>
      </c>
      <c r="Y46" s="55">
        <f t="shared" si="6"/>
        <v>0</v>
      </c>
      <c r="Z46" s="55">
        <f t="shared" si="7"/>
        <v>305000</v>
      </c>
      <c r="AA46" s="55">
        <f t="shared" si="8"/>
        <v>305000</v>
      </c>
      <c r="AB46" s="86" t="s">
        <v>178</v>
      </c>
      <c r="AC46" s="65">
        <v>314800</v>
      </c>
      <c r="AD46" s="61">
        <v>0</v>
      </c>
      <c r="AE46" s="55">
        <f t="shared" si="9"/>
        <v>0</v>
      </c>
      <c r="AF46" s="55">
        <f t="shared" si="10"/>
        <v>314800</v>
      </c>
      <c r="AG46" s="55">
        <f t="shared" si="11"/>
        <v>314800</v>
      </c>
      <c r="AH46" s="86" t="s">
        <v>178</v>
      </c>
      <c r="AI46" s="72">
        <v>540000</v>
      </c>
      <c r="AJ46" s="70">
        <v>0.19</v>
      </c>
      <c r="AK46" s="71">
        <f t="shared" si="12"/>
        <v>102600</v>
      </c>
      <c r="AL46" s="71">
        <f t="shared" si="13"/>
        <v>642600</v>
      </c>
      <c r="AM46" s="71">
        <f t="shared" si="14"/>
        <v>642600</v>
      </c>
      <c r="AN46" s="91" t="s">
        <v>181</v>
      </c>
    </row>
    <row r="47" spans="1:40">
      <c r="A47" s="7">
        <v>40</v>
      </c>
      <c r="B47" s="8" t="s">
        <v>101</v>
      </c>
      <c r="C47" s="1" t="s">
        <v>102</v>
      </c>
      <c r="D47" s="2" t="s">
        <v>79</v>
      </c>
      <c r="E47" s="16">
        <v>1</v>
      </c>
      <c r="F47" s="24">
        <v>36732.5</v>
      </c>
      <c r="G47" s="10">
        <v>0.19</v>
      </c>
      <c r="H47" s="11">
        <v>6979.1750000000002</v>
      </c>
      <c r="I47" s="11">
        <v>43711.675000000003</v>
      </c>
      <c r="J47" s="21">
        <v>43711.675000000003</v>
      </c>
      <c r="K47" s="43">
        <v>36732.773109243702</v>
      </c>
      <c r="L47" s="42">
        <v>0.19</v>
      </c>
      <c r="M47" s="41">
        <f t="shared" si="0"/>
        <v>6979.2268907563039</v>
      </c>
      <c r="N47" s="41">
        <f t="shared" si="1"/>
        <v>43712.000000000007</v>
      </c>
      <c r="O47" s="82">
        <f t="shared" si="2"/>
        <v>43712.000000000007</v>
      </c>
      <c r="P47" s="86" t="s">
        <v>178</v>
      </c>
      <c r="Q47" s="56">
        <v>36000</v>
      </c>
      <c r="R47" s="42">
        <v>0.19</v>
      </c>
      <c r="S47" s="55">
        <f t="shared" si="3"/>
        <v>6840</v>
      </c>
      <c r="T47" s="55">
        <f t="shared" si="4"/>
        <v>42840</v>
      </c>
      <c r="U47" s="55">
        <f t="shared" si="5"/>
        <v>42840</v>
      </c>
      <c r="V47" s="86" t="s">
        <v>178</v>
      </c>
      <c r="W47" s="56">
        <v>35000</v>
      </c>
      <c r="X47" s="42">
        <v>0.19</v>
      </c>
      <c r="Y47" s="55">
        <f t="shared" si="6"/>
        <v>6650</v>
      </c>
      <c r="Z47" s="55">
        <f t="shared" si="7"/>
        <v>41650</v>
      </c>
      <c r="AA47" s="55">
        <f t="shared" si="8"/>
        <v>41650</v>
      </c>
      <c r="AB47" s="86" t="s">
        <v>178</v>
      </c>
      <c r="AC47" s="65">
        <v>36700</v>
      </c>
      <c r="AD47" s="62">
        <v>0.19</v>
      </c>
      <c r="AE47" s="55">
        <f t="shared" si="9"/>
        <v>6973</v>
      </c>
      <c r="AF47" s="55">
        <f t="shared" si="10"/>
        <v>43673</v>
      </c>
      <c r="AG47" s="55">
        <f t="shared" si="11"/>
        <v>43673</v>
      </c>
      <c r="AH47" s="86" t="s">
        <v>178</v>
      </c>
      <c r="AI47" s="72">
        <v>100000</v>
      </c>
      <c r="AJ47" s="70">
        <v>0.19</v>
      </c>
      <c r="AK47" s="71">
        <f t="shared" si="12"/>
        <v>19000</v>
      </c>
      <c r="AL47" s="71">
        <f t="shared" si="13"/>
        <v>119000</v>
      </c>
      <c r="AM47" s="71">
        <f t="shared" si="14"/>
        <v>119000</v>
      </c>
      <c r="AN47" s="91" t="s">
        <v>181</v>
      </c>
    </row>
    <row r="48" spans="1:40">
      <c r="A48" s="7">
        <v>41</v>
      </c>
      <c r="B48" s="8" t="s">
        <v>103</v>
      </c>
      <c r="C48" s="1" t="s">
        <v>102</v>
      </c>
      <c r="D48" s="2" t="s">
        <v>79</v>
      </c>
      <c r="E48" s="16">
        <v>1</v>
      </c>
      <c r="F48" s="24">
        <v>36732.5</v>
      </c>
      <c r="G48" s="10">
        <v>0.19</v>
      </c>
      <c r="H48" s="11">
        <v>6979.1750000000002</v>
      </c>
      <c r="I48" s="11">
        <v>43711.675000000003</v>
      </c>
      <c r="J48" s="21">
        <v>43711.675000000003</v>
      </c>
      <c r="K48" s="43">
        <v>36732.773109243702</v>
      </c>
      <c r="L48" s="42">
        <v>0.19</v>
      </c>
      <c r="M48" s="41">
        <f t="shared" si="0"/>
        <v>6979.2268907563039</v>
      </c>
      <c r="N48" s="41">
        <f t="shared" si="1"/>
        <v>43712.000000000007</v>
      </c>
      <c r="O48" s="82">
        <f t="shared" si="2"/>
        <v>43712.000000000007</v>
      </c>
      <c r="P48" s="86" t="s">
        <v>178</v>
      </c>
      <c r="Q48" s="56">
        <v>36000</v>
      </c>
      <c r="R48" s="42">
        <v>0.19</v>
      </c>
      <c r="S48" s="55">
        <f t="shared" si="3"/>
        <v>6840</v>
      </c>
      <c r="T48" s="55">
        <f t="shared" si="4"/>
        <v>42840</v>
      </c>
      <c r="U48" s="55">
        <f t="shared" si="5"/>
        <v>42840</v>
      </c>
      <c r="V48" s="86" t="s">
        <v>178</v>
      </c>
      <c r="W48" s="56">
        <v>35000</v>
      </c>
      <c r="X48" s="42">
        <v>0.19</v>
      </c>
      <c r="Y48" s="55">
        <f t="shared" si="6"/>
        <v>6650</v>
      </c>
      <c r="Z48" s="55">
        <f t="shared" si="7"/>
        <v>41650</v>
      </c>
      <c r="AA48" s="55">
        <f t="shared" si="8"/>
        <v>41650</v>
      </c>
      <c r="AB48" s="86" t="s">
        <v>178</v>
      </c>
      <c r="AC48" s="65">
        <v>36700</v>
      </c>
      <c r="AD48" s="62">
        <v>0.19</v>
      </c>
      <c r="AE48" s="55">
        <f t="shared" si="9"/>
        <v>6973</v>
      </c>
      <c r="AF48" s="55">
        <f t="shared" si="10"/>
        <v>43673</v>
      </c>
      <c r="AG48" s="55">
        <f t="shared" si="11"/>
        <v>43673</v>
      </c>
      <c r="AH48" s="86" t="s">
        <v>178</v>
      </c>
      <c r="AI48" s="72">
        <v>50000</v>
      </c>
      <c r="AJ48" s="70">
        <v>0.19</v>
      </c>
      <c r="AK48" s="71">
        <f t="shared" si="12"/>
        <v>9500</v>
      </c>
      <c r="AL48" s="71">
        <f t="shared" si="13"/>
        <v>59500</v>
      </c>
      <c r="AM48" s="71">
        <f t="shared" si="14"/>
        <v>59500</v>
      </c>
      <c r="AN48" s="91" t="s">
        <v>181</v>
      </c>
    </row>
    <row r="49" spans="1:40" ht="27">
      <c r="A49" s="7">
        <v>42</v>
      </c>
      <c r="B49" s="8" t="s">
        <v>104</v>
      </c>
      <c r="C49" s="1" t="s">
        <v>105</v>
      </c>
      <c r="D49" s="2" t="s">
        <v>73</v>
      </c>
      <c r="E49" s="16">
        <v>1</v>
      </c>
      <c r="F49" s="24">
        <v>6297</v>
      </c>
      <c r="G49" s="10">
        <v>0.19</v>
      </c>
      <c r="H49" s="11">
        <v>1196.43</v>
      </c>
      <c r="I49" s="11">
        <v>7493.43</v>
      </c>
      <c r="J49" s="21">
        <v>7493.43</v>
      </c>
      <c r="K49" s="43">
        <v>3008.4033613445381</v>
      </c>
      <c r="L49" s="42">
        <v>0.19</v>
      </c>
      <c r="M49" s="41">
        <f t="shared" si="0"/>
        <v>571.59663865546224</v>
      </c>
      <c r="N49" s="41">
        <f t="shared" si="1"/>
        <v>3580.0000000000005</v>
      </c>
      <c r="O49" s="82">
        <f t="shared" si="2"/>
        <v>3580.0000000000005</v>
      </c>
      <c r="P49" s="86" t="s">
        <v>178</v>
      </c>
      <c r="Q49" s="56">
        <v>6000</v>
      </c>
      <c r="R49" s="42">
        <v>0.19</v>
      </c>
      <c r="S49" s="55">
        <f t="shared" si="3"/>
        <v>1140</v>
      </c>
      <c r="T49" s="55">
        <f t="shared" si="4"/>
        <v>7140</v>
      </c>
      <c r="U49" s="55">
        <f t="shared" si="5"/>
        <v>7140</v>
      </c>
      <c r="V49" s="86" t="s">
        <v>178</v>
      </c>
      <c r="W49" s="56">
        <v>6000</v>
      </c>
      <c r="X49" s="42">
        <v>0.19</v>
      </c>
      <c r="Y49" s="55">
        <f t="shared" si="6"/>
        <v>1140</v>
      </c>
      <c r="Z49" s="55">
        <f t="shared" si="7"/>
        <v>7140</v>
      </c>
      <c r="AA49" s="55">
        <f t="shared" si="8"/>
        <v>7140</v>
      </c>
      <c r="AB49" s="86" t="s">
        <v>178</v>
      </c>
      <c r="AC49" s="65">
        <v>6200</v>
      </c>
      <c r="AD49" s="62">
        <v>0.19</v>
      </c>
      <c r="AE49" s="55">
        <f t="shared" si="9"/>
        <v>1178</v>
      </c>
      <c r="AF49" s="55">
        <f t="shared" si="10"/>
        <v>7378</v>
      </c>
      <c r="AG49" s="55">
        <f t="shared" si="11"/>
        <v>7378</v>
      </c>
      <c r="AH49" s="86" t="s">
        <v>178</v>
      </c>
      <c r="AI49" s="72">
        <v>10000</v>
      </c>
      <c r="AJ49" s="70">
        <v>0.19</v>
      </c>
      <c r="AK49" s="71">
        <f t="shared" si="12"/>
        <v>1900</v>
      </c>
      <c r="AL49" s="71">
        <f t="shared" si="13"/>
        <v>11900</v>
      </c>
      <c r="AM49" s="71">
        <f t="shared" si="14"/>
        <v>11900</v>
      </c>
      <c r="AN49" s="91" t="s">
        <v>181</v>
      </c>
    </row>
    <row r="50" spans="1:40" ht="27">
      <c r="A50" s="7">
        <v>43</v>
      </c>
      <c r="B50" s="8" t="s">
        <v>106</v>
      </c>
      <c r="C50" s="1" t="s">
        <v>107</v>
      </c>
      <c r="D50" s="2" t="s">
        <v>108</v>
      </c>
      <c r="E50" s="16">
        <v>1</v>
      </c>
      <c r="F50" s="24">
        <v>6297</v>
      </c>
      <c r="G50" s="10">
        <v>0.19</v>
      </c>
      <c r="H50" s="11">
        <v>1196.43</v>
      </c>
      <c r="I50" s="11">
        <v>7493.43</v>
      </c>
      <c r="J50" s="21">
        <v>7493.43</v>
      </c>
      <c r="K50" s="43">
        <v>3008.4033613445381</v>
      </c>
      <c r="L50" s="42">
        <v>0.19</v>
      </c>
      <c r="M50" s="41">
        <f t="shared" si="0"/>
        <v>571.59663865546224</v>
      </c>
      <c r="N50" s="41">
        <f t="shared" si="1"/>
        <v>3580.0000000000005</v>
      </c>
      <c r="O50" s="82">
        <f t="shared" si="2"/>
        <v>3580.0000000000005</v>
      </c>
      <c r="P50" s="86" t="s">
        <v>178</v>
      </c>
      <c r="Q50" s="56">
        <v>6000</v>
      </c>
      <c r="R50" s="42">
        <v>0.19</v>
      </c>
      <c r="S50" s="55">
        <f t="shared" si="3"/>
        <v>1140</v>
      </c>
      <c r="T50" s="55">
        <f t="shared" si="4"/>
        <v>7140</v>
      </c>
      <c r="U50" s="55">
        <f t="shared" si="5"/>
        <v>7140</v>
      </c>
      <c r="V50" s="86" t="s">
        <v>178</v>
      </c>
      <c r="W50" s="56">
        <v>6000</v>
      </c>
      <c r="X50" s="42">
        <v>0.19</v>
      </c>
      <c r="Y50" s="55">
        <f t="shared" si="6"/>
        <v>1140</v>
      </c>
      <c r="Z50" s="55">
        <f t="shared" si="7"/>
        <v>7140</v>
      </c>
      <c r="AA50" s="55">
        <f t="shared" si="8"/>
        <v>7140</v>
      </c>
      <c r="AB50" s="86" t="s">
        <v>178</v>
      </c>
      <c r="AC50" s="65">
        <v>6200</v>
      </c>
      <c r="AD50" s="62">
        <v>0.19</v>
      </c>
      <c r="AE50" s="55">
        <f t="shared" si="9"/>
        <v>1178</v>
      </c>
      <c r="AF50" s="55">
        <f t="shared" si="10"/>
        <v>7378</v>
      </c>
      <c r="AG50" s="55">
        <f t="shared" si="11"/>
        <v>7378</v>
      </c>
      <c r="AH50" s="86" t="s">
        <v>178</v>
      </c>
      <c r="AI50" s="72">
        <v>10000</v>
      </c>
      <c r="AJ50" s="70">
        <v>0.19</v>
      </c>
      <c r="AK50" s="71">
        <f t="shared" si="12"/>
        <v>1900</v>
      </c>
      <c r="AL50" s="71">
        <f t="shared" si="13"/>
        <v>11900</v>
      </c>
      <c r="AM50" s="71">
        <f t="shared" si="14"/>
        <v>11900</v>
      </c>
      <c r="AN50" s="91" t="s">
        <v>181</v>
      </c>
    </row>
    <row r="51" spans="1:40">
      <c r="A51" s="7">
        <v>44</v>
      </c>
      <c r="B51" s="8" t="s">
        <v>109</v>
      </c>
      <c r="C51" s="1" t="s">
        <v>110</v>
      </c>
      <c r="D51" s="2" t="s">
        <v>111</v>
      </c>
      <c r="E51" s="16">
        <v>1</v>
      </c>
      <c r="F51" s="24">
        <v>18543.405599999998</v>
      </c>
      <c r="G51" s="10">
        <v>0.19</v>
      </c>
      <c r="H51" s="11">
        <v>3523.2470639999997</v>
      </c>
      <c r="I51" s="11">
        <v>22066.652663999997</v>
      </c>
      <c r="J51" s="21">
        <v>22066.652663999997</v>
      </c>
      <c r="K51" s="43">
        <v>10984.873949579833</v>
      </c>
      <c r="L51" s="42">
        <v>0.19</v>
      </c>
      <c r="M51" s="41">
        <f t="shared" si="0"/>
        <v>2087.1260504201682</v>
      </c>
      <c r="N51" s="41">
        <f t="shared" si="1"/>
        <v>13072</v>
      </c>
      <c r="O51" s="82">
        <f t="shared" si="2"/>
        <v>13072</v>
      </c>
      <c r="P51" s="86" t="s">
        <v>178</v>
      </c>
      <c r="Q51" s="56">
        <v>18000</v>
      </c>
      <c r="R51" s="42">
        <v>0.19</v>
      </c>
      <c r="S51" s="55">
        <f t="shared" si="3"/>
        <v>3420</v>
      </c>
      <c r="T51" s="55">
        <f t="shared" si="4"/>
        <v>21420</v>
      </c>
      <c r="U51" s="55">
        <f t="shared" si="5"/>
        <v>21420</v>
      </c>
      <c r="V51" s="86" t="s">
        <v>178</v>
      </c>
      <c r="W51" s="56">
        <v>17669</v>
      </c>
      <c r="X51" s="42">
        <v>0.19</v>
      </c>
      <c r="Y51" s="55">
        <f t="shared" si="6"/>
        <v>3357.11</v>
      </c>
      <c r="Z51" s="55">
        <f t="shared" si="7"/>
        <v>21026.11</v>
      </c>
      <c r="AA51" s="55">
        <f t="shared" si="8"/>
        <v>21026.11</v>
      </c>
      <c r="AB51" s="86" t="s">
        <v>178</v>
      </c>
      <c r="AC51" s="65">
        <v>18500</v>
      </c>
      <c r="AD51" s="62">
        <v>0.19</v>
      </c>
      <c r="AE51" s="55">
        <f t="shared" si="9"/>
        <v>3515</v>
      </c>
      <c r="AF51" s="55">
        <f t="shared" si="10"/>
        <v>22015</v>
      </c>
      <c r="AG51" s="55">
        <f t="shared" si="11"/>
        <v>22015</v>
      </c>
      <c r="AH51" s="86" t="s">
        <v>178</v>
      </c>
      <c r="AI51" s="72">
        <v>23200</v>
      </c>
      <c r="AJ51" s="70">
        <v>0.19</v>
      </c>
      <c r="AK51" s="71">
        <f t="shared" si="12"/>
        <v>4408</v>
      </c>
      <c r="AL51" s="71">
        <f t="shared" si="13"/>
        <v>27608</v>
      </c>
      <c r="AM51" s="71">
        <f t="shared" si="14"/>
        <v>27608</v>
      </c>
      <c r="AN51" s="91" t="s">
        <v>181</v>
      </c>
    </row>
    <row r="52" spans="1:40" ht="36">
      <c r="A52" s="7">
        <v>45</v>
      </c>
      <c r="B52" s="8" t="s">
        <v>112</v>
      </c>
      <c r="C52" s="1" t="s">
        <v>113</v>
      </c>
      <c r="D52" s="2" t="s">
        <v>114</v>
      </c>
      <c r="E52" s="16">
        <v>1</v>
      </c>
      <c r="F52" s="24">
        <v>49525.904999999999</v>
      </c>
      <c r="G52" s="10">
        <v>0</v>
      </c>
      <c r="H52" s="11">
        <v>0</v>
      </c>
      <c r="I52" s="11">
        <v>49525.904999999999</v>
      </c>
      <c r="J52" s="21">
        <v>49525.904999999999</v>
      </c>
      <c r="K52" s="43">
        <v>49526</v>
      </c>
      <c r="L52" s="42">
        <v>0</v>
      </c>
      <c r="M52" s="41">
        <f t="shared" si="0"/>
        <v>0</v>
      </c>
      <c r="N52" s="41">
        <f t="shared" si="1"/>
        <v>49526</v>
      </c>
      <c r="O52" s="82">
        <f t="shared" si="2"/>
        <v>49526</v>
      </c>
      <c r="P52" s="86" t="s">
        <v>178</v>
      </c>
      <c r="Q52" s="56">
        <v>49000</v>
      </c>
      <c r="R52" s="42">
        <v>0</v>
      </c>
      <c r="S52" s="55">
        <f t="shared" si="3"/>
        <v>0</v>
      </c>
      <c r="T52" s="55">
        <f t="shared" si="4"/>
        <v>49000</v>
      </c>
      <c r="U52" s="55">
        <f t="shared" si="5"/>
        <v>49000</v>
      </c>
      <c r="V52" s="86" t="s">
        <v>178</v>
      </c>
      <c r="W52" s="56">
        <v>47000</v>
      </c>
      <c r="X52" s="42">
        <v>0</v>
      </c>
      <c r="Y52" s="55">
        <f t="shared" si="6"/>
        <v>0</v>
      </c>
      <c r="Z52" s="55">
        <f t="shared" si="7"/>
        <v>47000</v>
      </c>
      <c r="AA52" s="55">
        <f t="shared" si="8"/>
        <v>47000</v>
      </c>
      <c r="AB52" s="86" t="s">
        <v>178</v>
      </c>
      <c r="AC52" s="65">
        <v>49500</v>
      </c>
      <c r="AD52" s="61">
        <v>0</v>
      </c>
      <c r="AE52" s="55">
        <f t="shared" si="9"/>
        <v>0</v>
      </c>
      <c r="AF52" s="55">
        <f t="shared" si="10"/>
        <v>49500</v>
      </c>
      <c r="AG52" s="55">
        <f t="shared" si="11"/>
        <v>49500</v>
      </c>
      <c r="AH52" s="86" t="s">
        <v>178</v>
      </c>
      <c r="AI52" s="72">
        <v>60000</v>
      </c>
      <c r="AJ52" s="70">
        <v>0.19</v>
      </c>
      <c r="AK52" s="71">
        <f t="shared" si="12"/>
        <v>11400</v>
      </c>
      <c r="AL52" s="71">
        <f t="shared" si="13"/>
        <v>71400</v>
      </c>
      <c r="AM52" s="71">
        <f t="shared" si="14"/>
        <v>71400</v>
      </c>
      <c r="AN52" s="91" t="s">
        <v>181</v>
      </c>
    </row>
    <row r="53" spans="1:40" ht="27">
      <c r="A53" s="7">
        <v>46</v>
      </c>
      <c r="B53" s="8" t="s">
        <v>115</v>
      </c>
      <c r="C53" s="1" t="s">
        <v>116</v>
      </c>
      <c r="D53" s="2" t="s">
        <v>117</v>
      </c>
      <c r="E53" s="16">
        <v>1</v>
      </c>
      <c r="F53" s="24">
        <v>419800</v>
      </c>
      <c r="G53" s="10">
        <v>0.19</v>
      </c>
      <c r="H53" s="11">
        <v>79762</v>
      </c>
      <c r="I53" s="11">
        <v>499562</v>
      </c>
      <c r="J53" s="21">
        <v>499562</v>
      </c>
      <c r="K53" s="43">
        <v>247873.94957983194</v>
      </c>
      <c r="L53" s="42">
        <v>0.19</v>
      </c>
      <c r="M53" s="41">
        <f t="shared" si="0"/>
        <v>47096.050420168067</v>
      </c>
      <c r="N53" s="41">
        <f t="shared" si="1"/>
        <v>294970</v>
      </c>
      <c r="O53" s="82">
        <f t="shared" si="2"/>
        <v>294970</v>
      </c>
      <c r="P53" s="86" t="s">
        <v>178</v>
      </c>
      <c r="Q53" s="56">
        <v>405000</v>
      </c>
      <c r="R53" s="42">
        <v>0.19</v>
      </c>
      <c r="S53" s="55">
        <f t="shared" si="3"/>
        <v>76950</v>
      </c>
      <c r="T53" s="55">
        <f t="shared" si="4"/>
        <v>481950</v>
      </c>
      <c r="U53" s="55">
        <f t="shared" si="5"/>
        <v>481950</v>
      </c>
      <c r="V53" s="86" t="s">
        <v>178</v>
      </c>
      <c r="W53" s="56">
        <v>400000</v>
      </c>
      <c r="X53" s="42">
        <v>0.19</v>
      </c>
      <c r="Y53" s="55">
        <f t="shared" si="6"/>
        <v>76000</v>
      </c>
      <c r="Z53" s="55">
        <f t="shared" si="7"/>
        <v>476000</v>
      </c>
      <c r="AA53" s="55">
        <f t="shared" si="8"/>
        <v>476000</v>
      </c>
      <c r="AB53" s="86" t="s">
        <v>178</v>
      </c>
      <c r="AC53" s="65">
        <v>419800</v>
      </c>
      <c r="AD53" s="61">
        <v>0.19</v>
      </c>
      <c r="AE53" s="55">
        <f t="shared" si="9"/>
        <v>79762</v>
      </c>
      <c r="AF53" s="55">
        <f t="shared" si="10"/>
        <v>499562</v>
      </c>
      <c r="AG53" s="55">
        <f t="shared" si="11"/>
        <v>499562</v>
      </c>
      <c r="AH53" s="86" t="s">
        <v>178</v>
      </c>
      <c r="AI53" s="72">
        <v>623200</v>
      </c>
      <c r="AJ53" s="70">
        <v>0.19</v>
      </c>
      <c r="AK53" s="71">
        <f t="shared" si="12"/>
        <v>118408</v>
      </c>
      <c r="AL53" s="71">
        <f t="shared" si="13"/>
        <v>741608</v>
      </c>
      <c r="AM53" s="71">
        <f t="shared" si="14"/>
        <v>741608</v>
      </c>
      <c r="AN53" s="91" t="s">
        <v>181</v>
      </c>
    </row>
    <row r="54" spans="1:40" ht="45">
      <c r="A54" s="7">
        <v>47</v>
      </c>
      <c r="B54" s="8" t="s">
        <v>118</v>
      </c>
      <c r="C54" s="1" t="s">
        <v>119</v>
      </c>
      <c r="D54" s="2" t="s">
        <v>61</v>
      </c>
      <c r="E54" s="16">
        <v>1</v>
      </c>
      <c r="F54" s="24">
        <v>73465</v>
      </c>
      <c r="G54" s="10">
        <v>0</v>
      </c>
      <c r="H54" s="11">
        <v>0</v>
      </c>
      <c r="I54" s="11">
        <v>73465</v>
      </c>
      <c r="J54" s="21">
        <v>73465</v>
      </c>
      <c r="K54" s="43">
        <v>73465</v>
      </c>
      <c r="L54" s="42">
        <v>0</v>
      </c>
      <c r="M54" s="41">
        <f t="shared" si="0"/>
        <v>0</v>
      </c>
      <c r="N54" s="41">
        <f t="shared" si="1"/>
        <v>73465</v>
      </c>
      <c r="O54" s="82">
        <f t="shared" si="2"/>
        <v>73465</v>
      </c>
      <c r="P54" s="86" t="s">
        <v>178</v>
      </c>
      <c r="Q54" s="56">
        <v>73000</v>
      </c>
      <c r="R54" s="42">
        <v>0</v>
      </c>
      <c r="S54" s="55">
        <f t="shared" si="3"/>
        <v>0</v>
      </c>
      <c r="T54" s="55">
        <f t="shared" si="4"/>
        <v>73000</v>
      </c>
      <c r="U54" s="55">
        <f t="shared" si="5"/>
        <v>73000</v>
      </c>
      <c r="V54" s="86" t="s">
        <v>178</v>
      </c>
      <c r="W54" s="56">
        <v>70000</v>
      </c>
      <c r="X54" s="42">
        <v>0</v>
      </c>
      <c r="Y54" s="55">
        <f t="shared" si="6"/>
        <v>0</v>
      </c>
      <c r="Z54" s="55">
        <f t="shared" si="7"/>
        <v>70000</v>
      </c>
      <c r="AA54" s="55">
        <f t="shared" si="8"/>
        <v>70000</v>
      </c>
      <c r="AB54" s="86" t="s">
        <v>178</v>
      </c>
      <c r="AC54" s="65">
        <v>73400</v>
      </c>
      <c r="AD54" s="61">
        <v>0</v>
      </c>
      <c r="AE54" s="55">
        <f t="shared" si="9"/>
        <v>0</v>
      </c>
      <c r="AF54" s="55">
        <f t="shared" si="10"/>
        <v>73400</v>
      </c>
      <c r="AG54" s="55">
        <f t="shared" si="11"/>
        <v>73400</v>
      </c>
      <c r="AH54" s="86" t="s">
        <v>178</v>
      </c>
      <c r="AI54" s="72">
        <v>77000</v>
      </c>
      <c r="AJ54" s="70">
        <v>0.19</v>
      </c>
      <c r="AK54" s="71">
        <f t="shared" si="12"/>
        <v>14630</v>
      </c>
      <c r="AL54" s="71">
        <f t="shared" si="13"/>
        <v>91630</v>
      </c>
      <c r="AM54" s="71">
        <f t="shared" si="14"/>
        <v>91630</v>
      </c>
      <c r="AN54" s="91" t="s">
        <v>181</v>
      </c>
    </row>
    <row r="55" spans="1:40" ht="27">
      <c r="A55" s="7">
        <v>48</v>
      </c>
      <c r="B55" s="8" t="s">
        <v>120</v>
      </c>
      <c r="C55" s="1" t="s">
        <v>121</v>
      </c>
      <c r="D55" s="2" t="s">
        <v>122</v>
      </c>
      <c r="E55" s="16">
        <v>1</v>
      </c>
      <c r="F55" s="24">
        <v>115445</v>
      </c>
      <c r="G55" s="10">
        <v>0</v>
      </c>
      <c r="H55" s="11">
        <v>0</v>
      </c>
      <c r="I55" s="11">
        <v>115445</v>
      </c>
      <c r="J55" s="21">
        <v>115445</v>
      </c>
      <c r="K55" s="43">
        <v>96250</v>
      </c>
      <c r="L55" s="42">
        <v>0</v>
      </c>
      <c r="M55" s="41">
        <f t="shared" si="0"/>
        <v>0</v>
      </c>
      <c r="N55" s="41">
        <f t="shared" si="1"/>
        <v>96250</v>
      </c>
      <c r="O55" s="82">
        <f t="shared" si="2"/>
        <v>96250</v>
      </c>
      <c r="P55" s="86" t="s">
        <v>178</v>
      </c>
      <c r="Q55" s="56">
        <v>110000</v>
      </c>
      <c r="R55" s="42">
        <v>0</v>
      </c>
      <c r="S55" s="55">
        <f t="shared" si="3"/>
        <v>0</v>
      </c>
      <c r="T55" s="55">
        <f t="shared" si="4"/>
        <v>110000</v>
      </c>
      <c r="U55" s="55">
        <f t="shared" si="5"/>
        <v>110000</v>
      </c>
      <c r="V55" s="86" t="s">
        <v>178</v>
      </c>
      <c r="W55" s="56">
        <v>110000</v>
      </c>
      <c r="X55" s="42">
        <v>0</v>
      </c>
      <c r="Y55" s="55">
        <f t="shared" si="6"/>
        <v>0</v>
      </c>
      <c r="Z55" s="55">
        <f t="shared" si="7"/>
        <v>110000</v>
      </c>
      <c r="AA55" s="55">
        <f t="shared" si="8"/>
        <v>110000</v>
      </c>
      <c r="AB55" s="86" t="s">
        <v>178</v>
      </c>
      <c r="AC55" s="65">
        <v>115400</v>
      </c>
      <c r="AD55" s="61">
        <v>0</v>
      </c>
      <c r="AE55" s="55">
        <f t="shared" si="9"/>
        <v>0</v>
      </c>
      <c r="AF55" s="55">
        <f t="shared" si="10"/>
        <v>115400</v>
      </c>
      <c r="AG55" s="55">
        <f t="shared" si="11"/>
        <v>115400</v>
      </c>
      <c r="AH55" s="86" t="s">
        <v>178</v>
      </c>
      <c r="AI55" s="72">
        <v>321000</v>
      </c>
      <c r="AJ55" s="70">
        <v>0.19</v>
      </c>
      <c r="AK55" s="71">
        <f t="shared" si="12"/>
        <v>60990</v>
      </c>
      <c r="AL55" s="71">
        <f t="shared" si="13"/>
        <v>381990</v>
      </c>
      <c r="AM55" s="71">
        <f t="shared" si="14"/>
        <v>381990</v>
      </c>
      <c r="AN55" s="91" t="s">
        <v>181</v>
      </c>
    </row>
    <row r="56" spans="1:40" ht="27">
      <c r="A56" s="7">
        <v>49</v>
      </c>
      <c r="B56" s="8" t="s">
        <v>123</v>
      </c>
      <c r="C56" s="1" t="s">
        <v>124</v>
      </c>
      <c r="D56" s="3" t="s">
        <v>125</v>
      </c>
      <c r="E56" s="16">
        <v>1</v>
      </c>
      <c r="F56" s="24">
        <v>262375</v>
      </c>
      <c r="G56" s="10">
        <v>0</v>
      </c>
      <c r="H56" s="11">
        <v>0</v>
      </c>
      <c r="I56" s="11">
        <v>262375</v>
      </c>
      <c r="J56" s="21">
        <v>262375</v>
      </c>
      <c r="K56" s="43">
        <v>223954</v>
      </c>
      <c r="L56" s="42">
        <v>0</v>
      </c>
      <c r="M56" s="41">
        <f t="shared" si="0"/>
        <v>0</v>
      </c>
      <c r="N56" s="41">
        <f t="shared" si="1"/>
        <v>223954</v>
      </c>
      <c r="O56" s="82">
        <f t="shared" si="2"/>
        <v>223954</v>
      </c>
      <c r="P56" s="86" t="s">
        <v>178</v>
      </c>
      <c r="Q56" s="56">
        <v>254000</v>
      </c>
      <c r="R56" s="42">
        <v>0</v>
      </c>
      <c r="S56" s="55">
        <f t="shared" si="3"/>
        <v>0</v>
      </c>
      <c r="T56" s="55">
        <f t="shared" si="4"/>
        <v>254000</v>
      </c>
      <c r="U56" s="55">
        <f t="shared" si="5"/>
        <v>254000</v>
      </c>
      <c r="V56" s="86" t="s">
        <v>178</v>
      </c>
      <c r="W56" s="56">
        <v>250000</v>
      </c>
      <c r="X56" s="42">
        <v>0</v>
      </c>
      <c r="Y56" s="55">
        <f t="shared" si="6"/>
        <v>0</v>
      </c>
      <c r="Z56" s="55">
        <f t="shared" si="7"/>
        <v>250000</v>
      </c>
      <c r="AA56" s="55">
        <f t="shared" si="8"/>
        <v>250000</v>
      </c>
      <c r="AB56" s="86" t="s">
        <v>178</v>
      </c>
      <c r="AC56" s="65">
        <v>262300</v>
      </c>
      <c r="AD56" s="61">
        <v>0</v>
      </c>
      <c r="AE56" s="55">
        <f t="shared" si="9"/>
        <v>0</v>
      </c>
      <c r="AF56" s="55">
        <f t="shared" si="10"/>
        <v>262300</v>
      </c>
      <c r="AG56" s="55">
        <f t="shared" si="11"/>
        <v>262300</v>
      </c>
      <c r="AH56" s="86" t="s">
        <v>178</v>
      </c>
      <c r="AI56" s="72">
        <v>474800</v>
      </c>
      <c r="AJ56" s="70">
        <v>0.19</v>
      </c>
      <c r="AK56" s="71">
        <f t="shared" si="12"/>
        <v>90212</v>
      </c>
      <c r="AL56" s="71">
        <f t="shared" si="13"/>
        <v>565012</v>
      </c>
      <c r="AM56" s="71">
        <f t="shared" si="14"/>
        <v>565012</v>
      </c>
      <c r="AN56" s="91" t="s">
        <v>181</v>
      </c>
    </row>
    <row r="57" spans="1:40" ht="27">
      <c r="A57" s="7">
        <v>50</v>
      </c>
      <c r="B57" s="8" t="s">
        <v>126</v>
      </c>
      <c r="C57" s="1" t="s">
        <v>127</v>
      </c>
      <c r="D57" s="3" t="s">
        <v>79</v>
      </c>
      <c r="E57" s="16">
        <v>1</v>
      </c>
      <c r="F57" s="24">
        <v>73465</v>
      </c>
      <c r="G57" s="10">
        <v>0.19</v>
      </c>
      <c r="H57" s="11">
        <v>13958.35</v>
      </c>
      <c r="I57" s="11">
        <v>87423.35</v>
      </c>
      <c r="J57" s="21">
        <v>87423.35</v>
      </c>
      <c r="K57" s="43">
        <v>58193.277310924372</v>
      </c>
      <c r="L57" s="42">
        <v>0.19</v>
      </c>
      <c r="M57" s="41">
        <f t="shared" si="0"/>
        <v>11056.72268907563</v>
      </c>
      <c r="N57" s="41">
        <f t="shared" si="1"/>
        <v>69250</v>
      </c>
      <c r="O57" s="82">
        <f t="shared" si="2"/>
        <v>69250</v>
      </c>
      <c r="P57" s="86" t="s">
        <v>178</v>
      </c>
      <c r="Q57" s="56">
        <v>72000</v>
      </c>
      <c r="R57" s="42">
        <v>0.19</v>
      </c>
      <c r="S57" s="55">
        <f t="shared" si="3"/>
        <v>13680</v>
      </c>
      <c r="T57" s="55">
        <f t="shared" si="4"/>
        <v>85680</v>
      </c>
      <c r="U57" s="55">
        <f t="shared" si="5"/>
        <v>85680</v>
      </c>
      <c r="V57" s="86" t="s">
        <v>178</v>
      </c>
      <c r="W57" s="56">
        <v>70000</v>
      </c>
      <c r="X57" s="42">
        <v>0.19</v>
      </c>
      <c r="Y57" s="55">
        <f t="shared" si="6"/>
        <v>13300</v>
      </c>
      <c r="Z57" s="55">
        <f t="shared" si="7"/>
        <v>83300</v>
      </c>
      <c r="AA57" s="55">
        <f t="shared" si="8"/>
        <v>83300</v>
      </c>
      <c r="AB57" s="86" t="s">
        <v>178</v>
      </c>
      <c r="AC57" s="65">
        <v>73400</v>
      </c>
      <c r="AD57" s="61">
        <v>0.19</v>
      </c>
      <c r="AE57" s="55">
        <f t="shared" si="9"/>
        <v>13946</v>
      </c>
      <c r="AF57" s="55">
        <f t="shared" si="10"/>
        <v>87346</v>
      </c>
      <c r="AG57" s="55">
        <f t="shared" si="11"/>
        <v>87346</v>
      </c>
      <c r="AH57" s="86" t="s">
        <v>178</v>
      </c>
      <c r="AI57" s="72">
        <v>91600</v>
      </c>
      <c r="AJ57" s="70">
        <v>0.19</v>
      </c>
      <c r="AK57" s="71">
        <f t="shared" si="12"/>
        <v>17404</v>
      </c>
      <c r="AL57" s="71">
        <f t="shared" si="13"/>
        <v>109004</v>
      </c>
      <c r="AM57" s="71">
        <f t="shared" si="14"/>
        <v>109004</v>
      </c>
      <c r="AN57" s="91" t="s">
        <v>181</v>
      </c>
    </row>
    <row r="58" spans="1:40" ht="126">
      <c r="A58" s="7">
        <v>51</v>
      </c>
      <c r="B58" s="8" t="s">
        <v>128</v>
      </c>
      <c r="C58" s="1" t="s">
        <v>143</v>
      </c>
      <c r="D58" s="2" t="s">
        <v>108</v>
      </c>
      <c r="E58" s="16">
        <v>1</v>
      </c>
      <c r="F58" s="24">
        <v>83960</v>
      </c>
      <c r="G58" s="10">
        <v>0</v>
      </c>
      <c r="H58" s="11">
        <v>0</v>
      </c>
      <c r="I58" s="11">
        <v>83960</v>
      </c>
      <c r="J58" s="21">
        <v>83960</v>
      </c>
      <c r="K58" s="43">
        <v>83960</v>
      </c>
      <c r="L58" s="42">
        <v>0</v>
      </c>
      <c r="M58" s="41">
        <f t="shared" si="0"/>
        <v>0</v>
      </c>
      <c r="N58" s="41">
        <f t="shared" si="1"/>
        <v>83960</v>
      </c>
      <c r="O58" s="82">
        <f t="shared" si="2"/>
        <v>83960</v>
      </c>
      <c r="P58" s="86" t="s">
        <v>178</v>
      </c>
      <c r="Q58" s="56">
        <v>80000</v>
      </c>
      <c r="R58" s="42">
        <v>0</v>
      </c>
      <c r="S58" s="55">
        <f t="shared" si="3"/>
        <v>0</v>
      </c>
      <c r="T58" s="55">
        <f t="shared" si="4"/>
        <v>80000</v>
      </c>
      <c r="U58" s="55">
        <f t="shared" si="5"/>
        <v>80000</v>
      </c>
      <c r="V58" s="86" t="s">
        <v>178</v>
      </c>
      <c r="W58" s="56">
        <v>80000</v>
      </c>
      <c r="X58" s="42">
        <v>0</v>
      </c>
      <c r="Y58" s="55">
        <f t="shared" si="6"/>
        <v>0</v>
      </c>
      <c r="Z58" s="55">
        <f t="shared" si="7"/>
        <v>80000</v>
      </c>
      <c r="AA58" s="55">
        <f t="shared" si="8"/>
        <v>80000</v>
      </c>
      <c r="AB58" s="86" t="s">
        <v>178</v>
      </c>
      <c r="AC58" s="65">
        <v>83900</v>
      </c>
      <c r="AD58" s="61">
        <v>0</v>
      </c>
      <c r="AE58" s="55">
        <f t="shared" si="9"/>
        <v>0</v>
      </c>
      <c r="AF58" s="55">
        <f t="shared" si="10"/>
        <v>83900</v>
      </c>
      <c r="AG58" s="55">
        <f t="shared" si="11"/>
        <v>83900</v>
      </c>
      <c r="AH58" s="86" t="s">
        <v>178</v>
      </c>
      <c r="AI58" s="72">
        <v>100000</v>
      </c>
      <c r="AJ58" s="70">
        <v>0.19</v>
      </c>
      <c r="AK58" s="71">
        <f t="shared" si="12"/>
        <v>19000</v>
      </c>
      <c r="AL58" s="71">
        <f t="shared" si="13"/>
        <v>119000</v>
      </c>
      <c r="AM58" s="71">
        <f t="shared" si="14"/>
        <v>119000</v>
      </c>
      <c r="AN58" s="91" t="s">
        <v>181</v>
      </c>
    </row>
    <row r="59" spans="1:40" ht="126">
      <c r="A59" s="7">
        <v>52</v>
      </c>
      <c r="B59" s="8" t="s">
        <v>129</v>
      </c>
      <c r="C59" s="1" t="s">
        <v>144</v>
      </c>
      <c r="D59" s="2" t="s">
        <v>108</v>
      </c>
      <c r="E59" s="16">
        <v>1</v>
      </c>
      <c r="F59" s="24">
        <v>78712.5</v>
      </c>
      <c r="G59" s="10">
        <v>0</v>
      </c>
      <c r="H59" s="11">
        <v>0</v>
      </c>
      <c r="I59" s="11">
        <v>78712.5</v>
      </c>
      <c r="J59" s="21">
        <v>78712.5</v>
      </c>
      <c r="K59" s="43">
        <v>78713</v>
      </c>
      <c r="L59" s="42">
        <v>0</v>
      </c>
      <c r="M59" s="41">
        <f t="shared" si="0"/>
        <v>0</v>
      </c>
      <c r="N59" s="41">
        <f t="shared" si="1"/>
        <v>78713</v>
      </c>
      <c r="O59" s="82">
        <f t="shared" si="2"/>
        <v>78713</v>
      </c>
      <c r="P59" s="86" t="s">
        <v>178</v>
      </c>
      <c r="Q59" s="56">
        <v>78500</v>
      </c>
      <c r="R59" s="42">
        <v>0</v>
      </c>
      <c r="S59" s="55">
        <f t="shared" si="3"/>
        <v>0</v>
      </c>
      <c r="T59" s="55">
        <f t="shared" si="4"/>
        <v>78500</v>
      </c>
      <c r="U59" s="55">
        <f t="shared" si="5"/>
        <v>78500</v>
      </c>
      <c r="V59" s="86" t="s">
        <v>178</v>
      </c>
      <c r="W59" s="56">
        <v>75000</v>
      </c>
      <c r="X59" s="42">
        <v>0</v>
      </c>
      <c r="Y59" s="55">
        <f t="shared" si="6"/>
        <v>0</v>
      </c>
      <c r="Z59" s="55">
        <f t="shared" si="7"/>
        <v>75000</v>
      </c>
      <c r="AA59" s="55">
        <f t="shared" si="8"/>
        <v>75000</v>
      </c>
      <c r="AB59" s="86" t="s">
        <v>178</v>
      </c>
      <c r="AC59" s="65">
        <v>78700</v>
      </c>
      <c r="AD59" s="61">
        <v>0</v>
      </c>
      <c r="AE59" s="55">
        <f t="shared" si="9"/>
        <v>0</v>
      </c>
      <c r="AF59" s="55">
        <f t="shared" si="10"/>
        <v>78700</v>
      </c>
      <c r="AG59" s="55">
        <f t="shared" si="11"/>
        <v>78700</v>
      </c>
      <c r="AH59" s="86" t="s">
        <v>178</v>
      </c>
      <c r="AI59" s="72">
        <v>82500</v>
      </c>
      <c r="AJ59" s="70">
        <v>0.19</v>
      </c>
      <c r="AK59" s="71">
        <f t="shared" si="12"/>
        <v>15675</v>
      </c>
      <c r="AL59" s="71">
        <f t="shared" si="13"/>
        <v>98175</v>
      </c>
      <c r="AM59" s="71">
        <f t="shared" si="14"/>
        <v>98175</v>
      </c>
      <c r="AN59" s="91" t="s">
        <v>181</v>
      </c>
    </row>
    <row r="60" spans="1:40" ht="126">
      <c r="A60" s="7">
        <v>53</v>
      </c>
      <c r="B60" s="8" t="s">
        <v>130</v>
      </c>
      <c r="C60" s="1" t="s">
        <v>145</v>
      </c>
      <c r="D60" s="2" t="s">
        <v>108</v>
      </c>
      <c r="E60" s="16">
        <v>1</v>
      </c>
      <c r="F60" s="24">
        <v>83960</v>
      </c>
      <c r="G60" s="10">
        <v>0</v>
      </c>
      <c r="H60" s="11">
        <v>0</v>
      </c>
      <c r="I60" s="11">
        <v>83960</v>
      </c>
      <c r="J60" s="21">
        <v>83960</v>
      </c>
      <c r="K60" s="43">
        <v>83960</v>
      </c>
      <c r="L60" s="42">
        <v>0</v>
      </c>
      <c r="M60" s="41">
        <f t="shared" si="0"/>
        <v>0</v>
      </c>
      <c r="N60" s="41">
        <f t="shared" si="1"/>
        <v>83960</v>
      </c>
      <c r="O60" s="82">
        <f t="shared" si="2"/>
        <v>83960</v>
      </c>
      <c r="P60" s="86" t="s">
        <v>178</v>
      </c>
      <c r="Q60" s="56">
        <v>80000</v>
      </c>
      <c r="R60" s="42">
        <v>0</v>
      </c>
      <c r="S60" s="55">
        <f t="shared" si="3"/>
        <v>0</v>
      </c>
      <c r="T60" s="55">
        <f t="shared" si="4"/>
        <v>80000</v>
      </c>
      <c r="U60" s="55">
        <f t="shared" si="5"/>
        <v>80000</v>
      </c>
      <c r="V60" s="86" t="s">
        <v>178</v>
      </c>
      <c r="W60" s="56">
        <v>80000</v>
      </c>
      <c r="X60" s="42">
        <v>0</v>
      </c>
      <c r="Y60" s="55">
        <f t="shared" si="6"/>
        <v>0</v>
      </c>
      <c r="Z60" s="55">
        <f t="shared" si="7"/>
        <v>80000</v>
      </c>
      <c r="AA60" s="55">
        <f t="shared" si="8"/>
        <v>80000</v>
      </c>
      <c r="AB60" s="86" t="s">
        <v>178</v>
      </c>
      <c r="AC60" s="65">
        <v>83900</v>
      </c>
      <c r="AD60" s="61">
        <v>0</v>
      </c>
      <c r="AE60" s="55">
        <f t="shared" si="9"/>
        <v>0</v>
      </c>
      <c r="AF60" s="55">
        <f t="shared" si="10"/>
        <v>83900</v>
      </c>
      <c r="AG60" s="55">
        <f t="shared" si="11"/>
        <v>83900</v>
      </c>
      <c r="AH60" s="86" t="s">
        <v>178</v>
      </c>
      <c r="AI60" s="72">
        <v>88000</v>
      </c>
      <c r="AJ60" s="70">
        <v>0.19</v>
      </c>
      <c r="AK60" s="71">
        <f t="shared" si="12"/>
        <v>16720</v>
      </c>
      <c r="AL60" s="71">
        <f t="shared" si="13"/>
        <v>104720</v>
      </c>
      <c r="AM60" s="71">
        <f t="shared" si="14"/>
        <v>104720</v>
      </c>
      <c r="AN60" s="91" t="s">
        <v>181</v>
      </c>
    </row>
    <row r="61" spans="1:40">
      <c r="A61" s="7">
        <v>54</v>
      </c>
      <c r="B61" s="8" t="s">
        <v>131</v>
      </c>
      <c r="C61" s="1" t="s">
        <v>132</v>
      </c>
      <c r="D61" s="2" t="s">
        <v>133</v>
      </c>
      <c r="E61" s="16">
        <v>1</v>
      </c>
      <c r="F61" s="24">
        <v>11544.5</v>
      </c>
      <c r="G61" s="10">
        <v>0.19</v>
      </c>
      <c r="H61" s="11">
        <v>2193.4549999999999</v>
      </c>
      <c r="I61" s="11">
        <v>13737.955</v>
      </c>
      <c r="J61" s="21">
        <v>13737.955</v>
      </c>
      <c r="K61" s="43">
        <v>11544.53781512605</v>
      </c>
      <c r="L61" s="42">
        <v>0.19</v>
      </c>
      <c r="M61" s="41">
        <f t="shared" si="0"/>
        <v>2193.4621848739494</v>
      </c>
      <c r="N61" s="41">
        <f t="shared" si="1"/>
        <v>13738</v>
      </c>
      <c r="O61" s="82">
        <f t="shared" si="2"/>
        <v>13738</v>
      </c>
      <c r="P61" s="86" t="s">
        <v>178</v>
      </c>
      <c r="Q61" s="56">
        <v>11000</v>
      </c>
      <c r="R61" s="42">
        <v>0.19</v>
      </c>
      <c r="S61" s="55">
        <f t="shared" si="3"/>
        <v>2090</v>
      </c>
      <c r="T61" s="55">
        <f t="shared" si="4"/>
        <v>13090</v>
      </c>
      <c r="U61" s="55">
        <f t="shared" si="5"/>
        <v>13090</v>
      </c>
      <c r="V61" s="86" t="s">
        <v>178</v>
      </c>
      <c r="W61" s="56">
        <v>11000</v>
      </c>
      <c r="X61" s="42">
        <v>0.19</v>
      </c>
      <c r="Y61" s="55">
        <f t="shared" si="6"/>
        <v>2090</v>
      </c>
      <c r="Z61" s="55">
        <f t="shared" si="7"/>
        <v>13090</v>
      </c>
      <c r="AA61" s="55">
        <f t="shared" si="8"/>
        <v>13090</v>
      </c>
      <c r="AB61" s="86" t="s">
        <v>178</v>
      </c>
      <c r="AC61" s="65">
        <v>11545</v>
      </c>
      <c r="AD61" s="61">
        <v>0.19</v>
      </c>
      <c r="AE61" s="55">
        <f>+AC61*AD61</f>
        <v>2193.5500000000002</v>
      </c>
      <c r="AF61" s="55">
        <f t="shared" si="10"/>
        <v>13738.55</v>
      </c>
      <c r="AG61" s="55">
        <f>+AF61*E61</f>
        <v>13738.55</v>
      </c>
      <c r="AH61" s="86" t="s">
        <v>178</v>
      </c>
      <c r="AI61" s="72">
        <v>22000</v>
      </c>
      <c r="AJ61" s="70">
        <v>0.19</v>
      </c>
      <c r="AK61" s="71">
        <f t="shared" si="12"/>
        <v>4180</v>
      </c>
      <c r="AL61" s="71">
        <f t="shared" si="13"/>
        <v>26180</v>
      </c>
      <c r="AM61" s="71">
        <f t="shared" si="14"/>
        <v>26180</v>
      </c>
      <c r="AN61" s="91" t="s">
        <v>181</v>
      </c>
    </row>
    <row r="62" spans="1:40" ht="86.25">
      <c r="A62" s="7">
        <v>55</v>
      </c>
      <c r="B62" s="8" t="s">
        <v>134</v>
      </c>
      <c r="C62" s="1" t="s">
        <v>146</v>
      </c>
      <c r="D62" s="2" t="s">
        <v>108</v>
      </c>
      <c r="E62" s="16">
        <v>1</v>
      </c>
      <c r="F62" s="24">
        <v>83960</v>
      </c>
      <c r="G62" s="10">
        <v>0</v>
      </c>
      <c r="H62" s="11">
        <v>0</v>
      </c>
      <c r="I62" s="11">
        <v>83960</v>
      </c>
      <c r="J62" s="21">
        <v>83960</v>
      </c>
      <c r="K62" s="43">
        <v>83960</v>
      </c>
      <c r="L62" s="42">
        <v>0</v>
      </c>
      <c r="M62" s="41">
        <f t="shared" si="0"/>
        <v>0</v>
      </c>
      <c r="N62" s="41">
        <f t="shared" si="1"/>
        <v>83960</v>
      </c>
      <c r="O62" s="82">
        <f t="shared" si="2"/>
        <v>83960</v>
      </c>
      <c r="P62" s="86" t="s">
        <v>178</v>
      </c>
      <c r="Q62" s="56">
        <v>83000</v>
      </c>
      <c r="R62" s="42">
        <v>0</v>
      </c>
      <c r="S62" s="55">
        <f t="shared" si="3"/>
        <v>0</v>
      </c>
      <c r="T62" s="55">
        <f t="shared" si="4"/>
        <v>83000</v>
      </c>
      <c r="U62" s="55">
        <f t="shared" si="5"/>
        <v>83000</v>
      </c>
      <c r="V62" s="86" t="s">
        <v>178</v>
      </c>
      <c r="W62" s="56">
        <v>80000</v>
      </c>
      <c r="X62" s="42">
        <v>0</v>
      </c>
      <c r="Y62" s="55">
        <f t="shared" si="6"/>
        <v>0</v>
      </c>
      <c r="Z62" s="55">
        <f t="shared" si="7"/>
        <v>80000</v>
      </c>
      <c r="AA62" s="55">
        <f t="shared" si="8"/>
        <v>80000</v>
      </c>
      <c r="AB62" s="86" t="s">
        <v>178</v>
      </c>
      <c r="AC62" s="65">
        <v>83900</v>
      </c>
      <c r="AD62" s="61">
        <v>0</v>
      </c>
      <c r="AE62" s="55">
        <f t="shared" si="9"/>
        <v>0</v>
      </c>
      <c r="AF62" s="55">
        <f t="shared" si="10"/>
        <v>83900</v>
      </c>
      <c r="AG62" s="55">
        <f t="shared" si="11"/>
        <v>83900</v>
      </c>
      <c r="AH62" s="86" t="s">
        <v>178</v>
      </c>
      <c r="AI62" s="72">
        <v>110000</v>
      </c>
      <c r="AJ62" s="70">
        <v>0.19</v>
      </c>
      <c r="AK62" s="71">
        <f t="shared" si="12"/>
        <v>20900</v>
      </c>
      <c r="AL62" s="71">
        <f t="shared" si="13"/>
        <v>130900</v>
      </c>
      <c r="AM62" s="71">
        <f t="shared" si="14"/>
        <v>130900</v>
      </c>
      <c r="AN62" s="91" t="s">
        <v>181</v>
      </c>
    </row>
    <row r="63" spans="1:40" ht="54">
      <c r="A63" s="7">
        <v>56</v>
      </c>
      <c r="B63" s="8" t="s">
        <v>135</v>
      </c>
      <c r="C63" s="1" t="s">
        <v>141</v>
      </c>
      <c r="D63" s="2" t="s">
        <v>108</v>
      </c>
      <c r="E63" s="16">
        <v>1</v>
      </c>
      <c r="F63" s="24">
        <v>472275</v>
      </c>
      <c r="G63" s="10">
        <v>0.19</v>
      </c>
      <c r="H63" s="11">
        <v>89732.25</v>
      </c>
      <c r="I63" s="11">
        <v>562007.25</v>
      </c>
      <c r="J63" s="21">
        <v>562007.25</v>
      </c>
      <c r="K63" s="43">
        <v>317647.0588235294</v>
      </c>
      <c r="L63" s="42">
        <v>0.19</v>
      </c>
      <c r="M63" s="41">
        <f t="shared" si="0"/>
        <v>60352.941176470587</v>
      </c>
      <c r="N63" s="41">
        <f t="shared" si="1"/>
        <v>378000</v>
      </c>
      <c r="O63" s="82">
        <f t="shared" si="2"/>
        <v>378000</v>
      </c>
      <c r="P63" s="86" t="s">
        <v>178</v>
      </c>
      <c r="Q63" s="56">
        <v>450000</v>
      </c>
      <c r="R63" s="42">
        <v>0.19</v>
      </c>
      <c r="S63" s="55">
        <f t="shared" si="3"/>
        <v>85500</v>
      </c>
      <c r="T63" s="55">
        <f t="shared" si="4"/>
        <v>535500</v>
      </c>
      <c r="U63" s="55">
        <f t="shared" si="5"/>
        <v>535500</v>
      </c>
      <c r="V63" s="86" t="s">
        <v>178</v>
      </c>
      <c r="W63" s="56">
        <v>460000</v>
      </c>
      <c r="X63" s="42">
        <v>0.19</v>
      </c>
      <c r="Y63" s="55">
        <f t="shared" si="6"/>
        <v>87400</v>
      </c>
      <c r="Z63" s="55">
        <f t="shared" si="7"/>
        <v>547400</v>
      </c>
      <c r="AA63" s="55">
        <f t="shared" si="8"/>
        <v>547400</v>
      </c>
      <c r="AB63" s="86" t="s">
        <v>178</v>
      </c>
      <c r="AC63" s="65">
        <v>472200</v>
      </c>
      <c r="AD63" s="61">
        <v>0.19</v>
      </c>
      <c r="AE63" s="55">
        <f t="shared" si="9"/>
        <v>89718</v>
      </c>
      <c r="AF63" s="55">
        <f t="shared" si="10"/>
        <v>561918</v>
      </c>
      <c r="AG63" s="55">
        <f t="shared" si="11"/>
        <v>561918</v>
      </c>
      <c r="AH63" s="86" t="s">
        <v>178</v>
      </c>
      <c r="AI63" s="72">
        <v>788600</v>
      </c>
      <c r="AJ63" s="70">
        <v>0.19</v>
      </c>
      <c r="AK63" s="71">
        <f t="shared" si="12"/>
        <v>149834</v>
      </c>
      <c r="AL63" s="71">
        <f t="shared" si="13"/>
        <v>938434</v>
      </c>
      <c r="AM63" s="71">
        <f t="shared" si="14"/>
        <v>938434</v>
      </c>
      <c r="AN63" s="91" t="s">
        <v>181</v>
      </c>
    </row>
    <row r="64" spans="1:40" ht="18">
      <c r="A64" s="7">
        <v>57</v>
      </c>
      <c r="B64" s="8" t="s">
        <v>136</v>
      </c>
      <c r="C64" s="1" t="s">
        <v>137</v>
      </c>
      <c r="D64" s="2" t="s">
        <v>108</v>
      </c>
      <c r="E64" s="16">
        <v>1</v>
      </c>
      <c r="F64" s="24">
        <v>829105</v>
      </c>
      <c r="G64" s="10">
        <v>0.19</v>
      </c>
      <c r="H64" s="11">
        <v>157529.95000000001</v>
      </c>
      <c r="I64" s="11">
        <v>986634.95</v>
      </c>
      <c r="J64" s="21">
        <v>986634.95</v>
      </c>
      <c r="K64" s="43">
        <v>673290.75630252098</v>
      </c>
      <c r="L64" s="42">
        <v>0.19</v>
      </c>
      <c r="M64" s="41">
        <f t="shared" si="0"/>
        <v>127925.24369747899</v>
      </c>
      <c r="N64" s="41">
        <f t="shared" si="1"/>
        <v>801216</v>
      </c>
      <c r="O64" s="82">
        <f t="shared" si="2"/>
        <v>801216</v>
      </c>
      <c r="P64" s="86" t="s">
        <v>178</v>
      </c>
      <c r="Q64" s="56">
        <v>800000</v>
      </c>
      <c r="R64" s="42">
        <v>0.19</v>
      </c>
      <c r="S64" s="55">
        <f t="shared" si="3"/>
        <v>152000</v>
      </c>
      <c r="T64" s="55">
        <f t="shared" si="4"/>
        <v>952000</v>
      </c>
      <c r="U64" s="55">
        <f t="shared" si="5"/>
        <v>952000</v>
      </c>
      <c r="V64" s="86" t="s">
        <v>178</v>
      </c>
      <c r="W64" s="56">
        <v>800000</v>
      </c>
      <c r="X64" s="42">
        <v>0.19</v>
      </c>
      <c r="Y64" s="55">
        <f t="shared" si="6"/>
        <v>152000</v>
      </c>
      <c r="Z64" s="55">
        <f t="shared" si="7"/>
        <v>952000</v>
      </c>
      <c r="AA64" s="55">
        <f t="shared" si="8"/>
        <v>952000</v>
      </c>
      <c r="AB64" s="86" t="s">
        <v>178</v>
      </c>
      <c r="AC64" s="65">
        <v>829100</v>
      </c>
      <c r="AD64" s="61">
        <v>0.19</v>
      </c>
      <c r="AE64" s="55">
        <f t="shared" si="9"/>
        <v>157529</v>
      </c>
      <c r="AF64" s="55">
        <f t="shared" si="10"/>
        <v>986629</v>
      </c>
      <c r="AG64" s="55">
        <f t="shared" si="11"/>
        <v>986629</v>
      </c>
      <c r="AH64" s="86" t="s">
        <v>178</v>
      </c>
      <c r="AI64" s="72">
        <v>7200000</v>
      </c>
      <c r="AJ64" s="70">
        <v>0.19</v>
      </c>
      <c r="AK64" s="71">
        <f t="shared" si="12"/>
        <v>1368000</v>
      </c>
      <c r="AL64" s="71">
        <f t="shared" si="13"/>
        <v>8568000</v>
      </c>
      <c r="AM64" s="71">
        <f t="shared" si="14"/>
        <v>8568000</v>
      </c>
      <c r="AN64" s="91" t="s">
        <v>181</v>
      </c>
    </row>
    <row r="65" spans="1:40" ht="45">
      <c r="A65" s="7">
        <v>58</v>
      </c>
      <c r="B65" s="8" t="s">
        <v>138</v>
      </c>
      <c r="C65" s="1" t="s">
        <v>139</v>
      </c>
      <c r="D65" s="2" t="s">
        <v>108</v>
      </c>
      <c r="E65" s="16">
        <v>1</v>
      </c>
      <c r="F65" s="24">
        <v>1574250</v>
      </c>
      <c r="G65" s="10">
        <v>0.19</v>
      </c>
      <c r="H65" s="11">
        <v>299107.5</v>
      </c>
      <c r="I65" s="11">
        <v>1873357.5</v>
      </c>
      <c r="J65" s="21">
        <v>1873357.5</v>
      </c>
      <c r="K65" s="43">
        <v>1176470.5882352942</v>
      </c>
      <c r="L65" s="42">
        <v>0.19</v>
      </c>
      <c r="M65" s="41">
        <f t="shared" si="0"/>
        <v>223529.4117647059</v>
      </c>
      <c r="N65" s="41">
        <f t="shared" si="1"/>
        <v>1400000</v>
      </c>
      <c r="O65" s="82">
        <f t="shared" si="2"/>
        <v>1400000</v>
      </c>
      <c r="P65" s="86" t="s">
        <v>178</v>
      </c>
      <c r="Q65" s="56">
        <v>1350000</v>
      </c>
      <c r="R65" s="42">
        <v>0.19</v>
      </c>
      <c r="S65" s="55">
        <f t="shared" si="3"/>
        <v>256500</v>
      </c>
      <c r="T65" s="55">
        <f t="shared" si="4"/>
        <v>1606500</v>
      </c>
      <c r="U65" s="55">
        <f t="shared" si="5"/>
        <v>1606500</v>
      </c>
      <c r="V65" s="86" t="s">
        <v>178</v>
      </c>
      <c r="W65" s="56">
        <v>1550000</v>
      </c>
      <c r="X65" s="42">
        <v>0.19</v>
      </c>
      <c r="Y65" s="55">
        <f t="shared" si="6"/>
        <v>294500</v>
      </c>
      <c r="Z65" s="55">
        <f t="shared" si="7"/>
        <v>1844500</v>
      </c>
      <c r="AA65" s="55">
        <f t="shared" si="8"/>
        <v>1844500</v>
      </c>
      <c r="AB65" s="86" t="s">
        <v>178</v>
      </c>
      <c r="AC65" s="65">
        <v>1574250</v>
      </c>
      <c r="AD65" s="61">
        <v>0.19</v>
      </c>
      <c r="AE65" s="55">
        <f t="shared" si="9"/>
        <v>299107.5</v>
      </c>
      <c r="AF65" s="55">
        <f t="shared" si="10"/>
        <v>1873357.5</v>
      </c>
      <c r="AG65" s="55">
        <f t="shared" si="11"/>
        <v>1873357.5</v>
      </c>
      <c r="AH65" s="86" t="s">
        <v>178</v>
      </c>
      <c r="AI65" s="72">
        <v>10100000</v>
      </c>
      <c r="AJ65" s="70">
        <v>0.19</v>
      </c>
      <c r="AK65" s="71">
        <f t="shared" si="12"/>
        <v>1919000</v>
      </c>
      <c r="AL65" s="71">
        <f>AK65+AI65</f>
        <v>12019000</v>
      </c>
      <c r="AM65" s="71">
        <f t="shared" si="14"/>
        <v>12019000</v>
      </c>
      <c r="AN65" s="91" t="s">
        <v>181</v>
      </c>
    </row>
    <row r="66" spans="1:40" ht="36">
      <c r="A66" s="7">
        <v>59</v>
      </c>
      <c r="B66" s="26" t="s">
        <v>151</v>
      </c>
      <c r="C66" s="26" t="s">
        <v>162</v>
      </c>
      <c r="D66" s="28" t="s">
        <v>160</v>
      </c>
      <c r="E66" s="32">
        <v>1</v>
      </c>
      <c r="F66" s="24">
        <v>20181</v>
      </c>
      <c r="G66" s="10">
        <v>0</v>
      </c>
      <c r="H66" s="11">
        <v>0</v>
      </c>
      <c r="I66" s="11">
        <v>20181</v>
      </c>
      <c r="J66" s="21">
        <v>20181</v>
      </c>
      <c r="K66" s="43">
        <v>20181</v>
      </c>
      <c r="L66" s="42">
        <v>0</v>
      </c>
      <c r="M66" s="41">
        <f t="shared" si="0"/>
        <v>0</v>
      </c>
      <c r="N66" s="41">
        <f t="shared" si="1"/>
        <v>20181</v>
      </c>
      <c r="O66" s="82">
        <f t="shared" si="2"/>
        <v>20181</v>
      </c>
      <c r="P66" s="86" t="s">
        <v>178</v>
      </c>
      <c r="Q66" s="56">
        <v>19000</v>
      </c>
      <c r="R66" s="42">
        <v>0</v>
      </c>
      <c r="S66" s="55">
        <f t="shared" si="3"/>
        <v>0</v>
      </c>
      <c r="T66" s="55">
        <f t="shared" si="4"/>
        <v>19000</v>
      </c>
      <c r="U66" s="55">
        <f t="shared" si="5"/>
        <v>19000</v>
      </c>
      <c r="V66" s="86" t="s">
        <v>178</v>
      </c>
      <c r="W66" s="56">
        <v>19220</v>
      </c>
      <c r="X66" s="42">
        <v>0</v>
      </c>
      <c r="Y66" s="55">
        <f t="shared" si="6"/>
        <v>0</v>
      </c>
      <c r="Z66" s="55">
        <f t="shared" si="7"/>
        <v>19220</v>
      </c>
      <c r="AA66" s="55">
        <f t="shared" si="8"/>
        <v>19220</v>
      </c>
      <c r="AB66" s="86" t="s">
        <v>178</v>
      </c>
      <c r="AC66" s="65">
        <v>20100</v>
      </c>
      <c r="AD66" s="61">
        <v>0</v>
      </c>
      <c r="AE66" s="55">
        <f t="shared" si="9"/>
        <v>0</v>
      </c>
      <c r="AF66" s="55">
        <f t="shared" si="10"/>
        <v>20100</v>
      </c>
      <c r="AG66" s="55">
        <f t="shared" si="11"/>
        <v>20100</v>
      </c>
      <c r="AH66" s="86" t="s">
        <v>178</v>
      </c>
      <c r="AI66" s="72">
        <v>50000</v>
      </c>
      <c r="AJ66" s="70">
        <v>0.19</v>
      </c>
      <c r="AK66" s="71">
        <f t="shared" si="12"/>
        <v>9500</v>
      </c>
      <c r="AL66" s="71">
        <f t="shared" si="13"/>
        <v>59500</v>
      </c>
      <c r="AM66" s="71">
        <f t="shared" si="14"/>
        <v>59500</v>
      </c>
      <c r="AN66" s="91" t="s">
        <v>181</v>
      </c>
    </row>
    <row r="67" spans="1:40" ht="37.9" customHeight="1">
      <c r="A67" s="7">
        <v>60</v>
      </c>
      <c r="B67" s="26" t="s">
        <v>152</v>
      </c>
      <c r="C67" s="26" t="s">
        <v>161</v>
      </c>
      <c r="D67" s="28" t="s">
        <v>160</v>
      </c>
      <c r="E67" s="32">
        <v>1</v>
      </c>
      <c r="F67" s="24">
        <v>8400</v>
      </c>
      <c r="G67" s="10">
        <v>0</v>
      </c>
      <c r="H67" s="11">
        <v>0</v>
      </c>
      <c r="I67" s="11">
        <v>8400</v>
      </c>
      <c r="J67" s="21">
        <v>8400</v>
      </c>
      <c r="K67" s="43">
        <v>8400</v>
      </c>
      <c r="L67" s="42">
        <v>0</v>
      </c>
      <c r="M67" s="41">
        <f t="shared" si="0"/>
        <v>0</v>
      </c>
      <c r="N67" s="41">
        <f t="shared" si="1"/>
        <v>8400</v>
      </c>
      <c r="O67" s="82">
        <f t="shared" si="2"/>
        <v>8400</v>
      </c>
      <c r="P67" s="86" t="s">
        <v>178</v>
      </c>
      <c r="Q67" s="56">
        <v>8000</v>
      </c>
      <c r="R67" s="42">
        <v>0</v>
      </c>
      <c r="S67" s="55">
        <f t="shared" si="3"/>
        <v>0</v>
      </c>
      <c r="T67" s="55">
        <f t="shared" si="4"/>
        <v>8000</v>
      </c>
      <c r="U67" s="55">
        <f t="shared" si="5"/>
        <v>8000</v>
      </c>
      <c r="V67" s="86" t="s">
        <v>178</v>
      </c>
      <c r="W67" s="56">
        <v>8000</v>
      </c>
      <c r="X67" s="42">
        <v>0</v>
      </c>
      <c r="Y67" s="55">
        <f t="shared" si="6"/>
        <v>0</v>
      </c>
      <c r="Z67" s="55">
        <f t="shared" si="7"/>
        <v>8000</v>
      </c>
      <c r="AA67" s="55">
        <f t="shared" si="8"/>
        <v>8000</v>
      </c>
      <c r="AB67" s="86" t="s">
        <v>178</v>
      </c>
      <c r="AC67" s="65">
        <v>8400</v>
      </c>
      <c r="AD67" s="61">
        <v>0</v>
      </c>
      <c r="AE67" s="55">
        <f t="shared" si="9"/>
        <v>0</v>
      </c>
      <c r="AF67" s="55">
        <f t="shared" si="10"/>
        <v>8400</v>
      </c>
      <c r="AG67" s="55">
        <f t="shared" si="11"/>
        <v>8400</v>
      </c>
      <c r="AH67" s="86" t="s">
        <v>178</v>
      </c>
      <c r="AI67" s="72">
        <v>20000</v>
      </c>
      <c r="AJ67" s="70">
        <v>0.19</v>
      </c>
      <c r="AK67" s="71">
        <f t="shared" si="12"/>
        <v>3800</v>
      </c>
      <c r="AL67" s="71">
        <f t="shared" si="13"/>
        <v>23800</v>
      </c>
      <c r="AM67" s="71">
        <f t="shared" si="14"/>
        <v>23800</v>
      </c>
      <c r="AN67" s="91" t="s">
        <v>181</v>
      </c>
    </row>
    <row r="68" spans="1:40" ht="31.5">
      <c r="A68" s="7">
        <v>61</v>
      </c>
      <c r="B68" s="26" t="s">
        <v>153</v>
      </c>
      <c r="C68" s="26" t="s">
        <v>159</v>
      </c>
      <c r="D68" s="28" t="s">
        <v>122</v>
      </c>
      <c r="E68" s="32">
        <v>1</v>
      </c>
      <c r="F68" s="24">
        <v>157500</v>
      </c>
      <c r="G68" s="10">
        <v>0</v>
      </c>
      <c r="H68" s="11">
        <v>0</v>
      </c>
      <c r="I68" s="11">
        <v>157500</v>
      </c>
      <c r="J68" s="21">
        <v>157500</v>
      </c>
      <c r="K68" s="43">
        <v>94315</v>
      </c>
      <c r="L68" s="42">
        <v>0</v>
      </c>
      <c r="M68" s="41">
        <f t="shared" si="0"/>
        <v>0</v>
      </c>
      <c r="N68" s="41">
        <f t="shared" si="1"/>
        <v>94315</v>
      </c>
      <c r="O68" s="82">
        <f t="shared" si="2"/>
        <v>94315</v>
      </c>
      <c r="P68" s="86" t="s">
        <v>178</v>
      </c>
      <c r="Q68" s="56">
        <v>150000</v>
      </c>
      <c r="R68" s="42">
        <v>0</v>
      </c>
      <c r="S68" s="55">
        <f t="shared" si="3"/>
        <v>0</v>
      </c>
      <c r="T68" s="55">
        <f t="shared" si="4"/>
        <v>150000</v>
      </c>
      <c r="U68" s="55">
        <f t="shared" si="5"/>
        <v>150000</v>
      </c>
      <c r="V68" s="86" t="s">
        <v>178</v>
      </c>
      <c r="W68" s="56">
        <v>150000</v>
      </c>
      <c r="X68" s="42">
        <v>0</v>
      </c>
      <c r="Y68" s="55">
        <f t="shared" si="6"/>
        <v>0</v>
      </c>
      <c r="Z68" s="55">
        <f t="shared" si="7"/>
        <v>150000</v>
      </c>
      <c r="AA68" s="55">
        <f t="shared" si="8"/>
        <v>150000</v>
      </c>
      <c r="AB68" s="86" t="s">
        <v>178</v>
      </c>
      <c r="AC68" s="65">
        <v>157500</v>
      </c>
      <c r="AD68" s="61">
        <v>0</v>
      </c>
      <c r="AE68" s="55">
        <f t="shared" si="9"/>
        <v>0</v>
      </c>
      <c r="AF68" s="55">
        <f t="shared" si="10"/>
        <v>157500</v>
      </c>
      <c r="AG68" s="55">
        <f t="shared" si="11"/>
        <v>157500</v>
      </c>
      <c r="AH68" s="86" t="s">
        <v>178</v>
      </c>
      <c r="AI68" s="72">
        <v>265000</v>
      </c>
      <c r="AJ68" s="70">
        <v>0.19</v>
      </c>
      <c r="AK68" s="71">
        <f t="shared" si="12"/>
        <v>50350</v>
      </c>
      <c r="AL68" s="71">
        <f t="shared" si="13"/>
        <v>315350</v>
      </c>
      <c r="AM68" s="71">
        <f t="shared" si="14"/>
        <v>315350</v>
      </c>
      <c r="AN68" s="91" t="s">
        <v>181</v>
      </c>
    </row>
    <row r="69" spans="1:40" ht="72">
      <c r="A69" s="7">
        <v>62</v>
      </c>
      <c r="B69" s="25" t="s">
        <v>154</v>
      </c>
      <c r="C69" s="29" t="s">
        <v>163</v>
      </c>
      <c r="D69" s="28" t="s">
        <v>164</v>
      </c>
      <c r="E69" s="32">
        <v>1</v>
      </c>
      <c r="F69" s="24">
        <v>209250</v>
      </c>
      <c r="G69" s="10">
        <v>0.19</v>
      </c>
      <c r="H69" s="11">
        <v>39757.5</v>
      </c>
      <c r="I69" s="11">
        <v>249007.5</v>
      </c>
      <c r="J69" s="21">
        <v>249007.5</v>
      </c>
      <c r="K69" s="43">
        <v>121260.50420168068</v>
      </c>
      <c r="L69" s="42">
        <v>0.19</v>
      </c>
      <c r="M69" s="41">
        <f t="shared" si="0"/>
        <v>23039.495798319331</v>
      </c>
      <c r="N69" s="41">
        <f t="shared" si="1"/>
        <v>144300</v>
      </c>
      <c r="O69" s="82">
        <f t="shared" si="2"/>
        <v>144300</v>
      </c>
      <c r="P69" s="86" t="s">
        <v>178</v>
      </c>
      <c r="Q69" s="56">
        <v>200000</v>
      </c>
      <c r="R69" s="42">
        <v>0.19</v>
      </c>
      <c r="S69" s="55">
        <f t="shared" si="3"/>
        <v>38000</v>
      </c>
      <c r="T69" s="55">
        <f t="shared" si="4"/>
        <v>238000</v>
      </c>
      <c r="U69" s="55">
        <f t="shared" si="5"/>
        <v>238000</v>
      </c>
      <c r="V69" s="86" t="s">
        <v>178</v>
      </c>
      <c r="W69" s="56">
        <v>200000</v>
      </c>
      <c r="X69" s="42">
        <v>0.19</v>
      </c>
      <c r="Y69" s="55">
        <f t="shared" si="6"/>
        <v>38000</v>
      </c>
      <c r="Z69" s="55">
        <f t="shared" si="7"/>
        <v>238000</v>
      </c>
      <c r="AA69" s="55">
        <f t="shared" si="8"/>
        <v>238000</v>
      </c>
      <c r="AB69" s="86" t="s">
        <v>178</v>
      </c>
      <c r="AC69" s="65">
        <v>209250</v>
      </c>
      <c r="AD69" s="61">
        <v>0.19</v>
      </c>
      <c r="AE69" s="55">
        <f t="shared" si="9"/>
        <v>39757.5</v>
      </c>
      <c r="AF69" s="55">
        <f t="shared" si="10"/>
        <v>249007.5</v>
      </c>
      <c r="AG69" s="55">
        <f t="shared" si="11"/>
        <v>249007.5</v>
      </c>
      <c r="AH69" s="86" t="s">
        <v>178</v>
      </c>
      <c r="AI69" s="72">
        <v>300000</v>
      </c>
      <c r="AJ69" s="70">
        <v>0.19</v>
      </c>
      <c r="AK69" s="71">
        <f t="shared" si="12"/>
        <v>57000</v>
      </c>
      <c r="AL69" s="71">
        <f t="shared" si="13"/>
        <v>357000</v>
      </c>
      <c r="AM69" s="71">
        <f t="shared" si="14"/>
        <v>357000</v>
      </c>
      <c r="AN69" s="91" t="s">
        <v>181</v>
      </c>
    </row>
    <row r="70" spans="1:40" ht="34.9" customHeight="1">
      <c r="A70" s="7">
        <v>63</v>
      </c>
      <c r="B70" s="26" t="s">
        <v>155</v>
      </c>
      <c r="C70" s="29" t="s">
        <v>165</v>
      </c>
      <c r="D70" s="28" t="s">
        <v>108</v>
      </c>
      <c r="E70" s="32">
        <v>1</v>
      </c>
      <c r="F70" s="24">
        <v>134450</v>
      </c>
      <c r="G70" s="10">
        <v>0.19</v>
      </c>
      <c r="H70" s="11">
        <v>25545.5</v>
      </c>
      <c r="I70" s="11">
        <v>159995.5</v>
      </c>
      <c r="J70" s="21">
        <v>159995.5</v>
      </c>
      <c r="K70" s="43">
        <v>54672.268907563026</v>
      </c>
      <c r="L70" s="42">
        <v>0.19</v>
      </c>
      <c r="M70" s="41">
        <f>+L70*K70</f>
        <v>10387.731092436976</v>
      </c>
      <c r="N70" s="41">
        <f t="shared" si="1"/>
        <v>65060</v>
      </c>
      <c r="O70" s="82">
        <f t="shared" si="2"/>
        <v>65060</v>
      </c>
      <c r="P70" s="86" t="s">
        <v>178</v>
      </c>
      <c r="Q70" s="56">
        <v>130000</v>
      </c>
      <c r="R70" s="42">
        <v>0.19</v>
      </c>
      <c r="S70" s="55">
        <f t="shared" si="3"/>
        <v>24700</v>
      </c>
      <c r="T70" s="55">
        <f t="shared" si="4"/>
        <v>154700</v>
      </c>
      <c r="U70" s="55">
        <f t="shared" si="5"/>
        <v>154700</v>
      </c>
      <c r="V70" s="86" t="s">
        <v>178</v>
      </c>
      <c r="W70" s="56">
        <v>130000</v>
      </c>
      <c r="X70" s="42">
        <v>0.19</v>
      </c>
      <c r="Y70" s="55">
        <f t="shared" si="6"/>
        <v>24700</v>
      </c>
      <c r="Z70" s="55">
        <f t="shared" si="7"/>
        <v>154700</v>
      </c>
      <c r="AA70" s="55">
        <f t="shared" si="8"/>
        <v>154700</v>
      </c>
      <c r="AB70" s="86" t="s">
        <v>178</v>
      </c>
      <c r="AC70" s="65">
        <v>134450</v>
      </c>
      <c r="AD70" s="61">
        <v>0.19</v>
      </c>
      <c r="AE70" s="55">
        <f t="shared" si="9"/>
        <v>25545.5</v>
      </c>
      <c r="AF70" s="55">
        <f t="shared" si="10"/>
        <v>159995.5</v>
      </c>
      <c r="AG70" s="55">
        <f t="shared" si="11"/>
        <v>159995.5</v>
      </c>
      <c r="AH70" s="86" t="s">
        <v>178</v>
      </c>
      <c r="AI70" s="72">
        <v>170000</v>
      </c>
      <c r="AJ70" s="70">
        <v>0.19</v>
      </c>
      <c r="AK70" s="71">
        <f t="shared" si="12"/>
        <v>32300</v>
      </c>
      <c r="AL70" s="71">
        <f t="shared" si="13"/>
        <v>202300</v>
      </c>
      <c r="AM70" s="71">
        <f t="shared" si="14"/>
        <v>202300</v>
      </c>
      <c r="AN70" s="91" t="s">
        <v>181</v>
      </c>
    </row>
    <row r="71" spans="1:40" ht="49.15" customHeight="1">
      <c r="A71" s="7">
        <v>64</v>
      </c>
      <c r="B71" s="25" t="s">
        <v>156</v>
      </c>
      <c r="C71" s="29" t="s">
        <v>166</v>
      </c>
      <c r="D71" s="28" t="s">
        <v>7</v>
      </c>
      <c r="E71" s="32">
        <v>1</v>
      </c>
      <c r="F71" s="24">
        <v>107800</v>
      </c>
      <c r="G71" s="34">
        <v>0</v>
      </c>
      <c r="H71" s="11">
        <v>0</v>
      </c>
      <c r="I71" s="11">
        <v>107800</v>
      </c>
      <c r="J71" s="21">
        <v>107800</v>
      </c>
      <c r="K71" s="43">
        <v>107800</v>
      </c>
      <c r="L71" s="42">
        <v>0</v>
      </c>
      <c r="M71" s="41">
        <f t="shared" si="0"/>
        <v>0</v>
      </c>
      <c r="N71" s="41">
        <f t="shared" si="1"/>
        <v>107800</v>
      </c>
      <c r="O71" s="82">
        <f t="shared" si="2"/>
        <v>107800</v>
      </c>
      <c r="P71" s="86" t="s">
        <v>178</v>
      </c>
      <c r="Q71" s="56">
        <v>102000</v>
      </c>
      <c r="R71" s="42">
        <v>0</v>
      </c>
      <c r="S71" s="55">
        <f t="shared" si="3"/>
        <v>0</v>
      </c>
      <c r="T71" s="55">
        <f t="shared" si="4"/>
        <v>102000</v>
      </c>
      <c r="U71" s="55">
        <f t="shared" si="5"/>
        <v>102000</v>
      </c>
      <c r="V71" s="86" t="s">
        <v>178</v>
      </c>
      <c r="W71" s="56">
        <v>104000</v>
      </c>
      <c r="X71" s="42">
        <v>0</v>
      </c>
      <c r="Y71" s="55">
        <f t="shared" si="6"/>
        <v>0</v>
      </c>
      <c r="Z71" s="55">
        <f t="shared" si="7"/>
        <v>104000</v>
      </c>
      <c r="AA71" s="55">
        <f t="shared" si="8"/>
        <v>104000</v>
      </c>
      <c r="AB71" s="86" t="s">
        <v>178</v>
      </c>
      <c r="AC71" s="65">
        <v>107800</v>
      </c>
      <c r="AD71" s="61">
        <v>0</v>
      </c>
      <c r="AE71" s="55">
        <f t="shared" si="9"/>
        <v>0</v>
      </c>
      <c r="AF71" s="55">
        <f t="shared" si="10"/>
        <v>107800</v>
      </c>
      <c r="AG71" s="55">
        <f t="shared" si="11"/>
        <v>107800</v>
      </c>
      <c r="AH71" s="86" t="s">
        <v>178</v>
      </c>
      <c r="AI71" s="72">
        <v>200000</v>
      </c>
      <c r="AJ71" s="70">
        <v>0.19</v>
      </c>
      <c r="AK71" s="71">
        <f t="shared" si="12"/>
        <v>38000</v>
      </c>
      <c r="AL71" s="71">
        <f t="shared" si="13"/>
        <v>238000</v>
      </c>
      <c r="AM71" s="71">
        <f t="shared" si="14"/>
        <v>238000</v>
      </c>
      <c r="AN71" s="91" t="s">
        <v>181</v>
      </c>
    </row>
    <row r="72" spans="1:40" ht="27">
      <c r="A72" s="7">
        <v>65</v>
      </c>
      <c r="B72" s="26" t="s">
        <v>157</v>
      </c>
      <c r="C72" s="29" t="s">
        <v>167</v>
      </c>
      <c r="D72" s="28" t="s">
        <v>10</v>
      </c>
      <c r="E72" s="32">
        <v>1</v>
      </c>
      <c r="F72" s="24">
        <v>219712.5</v>
      </c>
      <c r="G72" s="10">
        <v>0</v>
      </c>
      <c r="H72" s="11">
        <v>0</v>
      </c>
      <c r="I72" s="11">
        <v>219712.5</v>
      </c>
      <c r="J72" s="21">
        <v>219712.5</v>
      </c>
      <c r="K72" s="43">
        <v>167650</v>
      </c>
      <c r="L72" s="42">
        <v>0</v>
      </c>
      <c r="M72" s="41">
        <f t="shared" si="0"/>
        <v>0</v>
      </c>
      <c r="N72" s="41">
        <f t="shared" si="1"/>
        <v>167650</v>
      </c>
      <c r="O72" s="82">
        <f t="shared" si="2"/>
        <v>167650</v>
      </c>
      <c r="P72" s="86" t="s">
        <v>178</v>
      </c>
      <c r="Q72" s="56">
        <v>210000</v>
      </c>
      <c r="R72" s="42">
        <v>0</v>
      </c>
      <c r="S72" s="55">
        <f t="shared" si="3"/>
        <v>0</v>
      </c>
      <c r="T72" s="55">
        <f t="shared" si="4"/>
        <v>210000</v>
      </c>
      <c r="U72" s="55">
        <f t="shared" si="5"/>
        <v>210000</v>
      </c>
      <c r="V72" s="86" t="s">
        <v>178</v>
      </c>
      <c r="W72" s="56">
        <v>209250</v>
      </c>
      <c r="X72" s="42">
        <v>0</v>
      </c>
      <c r="Y72" s="55">
        <f t="shared" si="6"/>
        <v>0</v>
      </c>
      <c r="Z72" s="55">
        <f t="shared" si="7"/>
        <v>209250</v>
      </c>
      <c r="AA72" s="55">
        <f t="shared" si="8"/>
        <v>209250</v>
      </c>
      <c r="AB72" s="86" t="s">
        <v>178</v>
      </c>
      <c r="AC72" s="65">
        <v>219700</v>
      </c>
      <c r="AD72" s="61">
        <v>0</v>
      </c>
      <c r="AE72" s="55">
        <f t="shared" si="9"/>
        <v>0</v>
      </c>
      <c r="AF72" s="55">
        <f t="shared" si="10"/>
        <v>219700</v>
      </c>
      <c r="AG72" s="55">
        <f t="shared" si="11"/>
        <v>219700</v>
      </c>
      <c r="AH72" s="86" t="s">
        <v>178</v>
      </c>
      <c r="AI72" s="72">
        <v>432000</v>
      </c>
      <c r="AJ72" s="70">
        <v>0.19</v>
      </c>
      <c r="AK72" s="71">
        <f t="shared" si="12"/>
        <v>82080</v>
      </c>
      <c r="AL72" s="71">
        <f t="shared" si="13"/>
        <v>514080</v>
      </c>
      <c r="AM72" s="71">
        <f t="shared" si="14"/>
        <v>514080</v>
      </c>
      <c r="AN72" s="91" t="s">
        <v>181</v>
      </c>
    </row>
    <row r="73" spans="1:40" ht="34.15" customHeight="1" thickBot="1">
      <c r="A73" s="7">
        <v>66</v>
      </c>
      <c r="B73" s="27" t="s">
        <v>158</v>
      </c>
      <c r="C73" s="30" t="s">
        <v>168</v>
      </c>
      <c r="D73" s="31" t="s">
        <v>10</v>
      </c>
      <c r="E73" s="33">
        <v>1</v>
      </c>
      <c r="F73" s="24">
        <v>142800</v>
      </c>
      <c r="G73" s="17">
        <v>0</v>
      </c>
      <c r="H73" s="11">
        <v>0</v>
      </c>
      <c r="I73" s="11">
        <v>142800</v>
      </c>
      <c r="J73" s="21">
        <v>142800</v>
      </c>
      <c r="K73" s="44">
        <v>105010</v>
      </c>
      <c r="L73" s="45">
        <v>0</v>
      </c>
      <c r="M73" s="46">
        <f t="shared" ref="M73" si="15">+L73*K73</f>
        <v>0</v>
      </c>
      <c r="N73" s="46">
        <f t="shared" ref="N73" si="16">+K73+M73</f>
        <v>105010</v>
      </c>
      <c r="O73" s="84">
        <f t="shared" ref="O73" si="17">+N73*E73</f>
        <v>105010</v>
      </c>
      <c r="P73" s="87" t="s">
        <v>178</v>
      </c>
      <c r="Q73" s="57">
        <v>135000</v>
      </c>
      <c r="R73" s="45">
        <v>0</v>
      </c>
      <c r="S73" s="68">
        <f t="shared" ref="S73" si="18">+Q73*R73</f>
        <v>0</v>
      </c>
      <c r="T73" s="68">
        <f t="shared" ref="T73" si="19">+S73+Q73</f>
        <v>135000</v>
      </c>
      <c r="U73" s="68">
        <f t="shared" ref="U73" si="20">+T73*E73</f>
        <v>135000</v>
      </c>
      <c r="V73" s="87" t="s">
        <v>178</v>
      </c>
      <c r="W73" s="57">
        <v>136000</v>
      </c>
      <c r="X73" s="45">
        <v>0</v>
      </c>
      <c r="Y73" s="68">
        <f t="shared" ref="Y73" si="21">+W73*X73</f>
        <v>0</v>
      </c>
      <c r="Z73" s="68">
        <f t="shared" ref="Z73" si="22">+Y73+W73</f>
        <v>136000</v>
      </c>
      <c r="AA73" s="68">
        <f t="shared" ref="AA73" si="23">+Z73*E73</f>
        <v>136000</v>
      </c>
      <c r="AB73" s="87" t="s">
        <v>178</v>
      </c>
      <c r="AC73" s="66">
        <v>142800</v>
      </c>
      <c r="AD73" s="67">
        <v>0</v>
      </c>
      <c r="AE73" s="68">
        <f t="shared" ref="AE73" si="24">+AC73*AD73</f>
        <v>0</v>
      </c>
      <c r="AF73" s="68">
        <f t="shared" ref="AF73" si="25">+AE73+AC73</f>
        <v>142800</v>
      </c>
      <c r="AG73" s="68">
        <f t="shared" ref="AG73" si="26">+AF73*E73</f>
        <v>142800</v>
      </c>
      <c r="AH73" s="87" t="s">
        <v>178</v>
      </c>
      <c r="AI73" s="73">
        <v>150000</v>
      </c>
      <c r="AJ73" s="74">
        <v>0.19</v>
      </c>
      <c r="AK73" s="75">
        <f t="shared" ref="AK73" si="27">AI73*AJ73</f>
        <v>28500</v>
      </c>
      <c r="AL73" s="75">
        <f t="shared" ref="AL73" si="28">AK73+AI73</f>
        <v>178500</v>
      </c>
      <c r="AM73" s="75">
        <f t="shared" ref="AM73" si="29">AL73*E73</f>
        <v>178500</v>
      </c>
      <c r="AN73" s="92" t="s">
        <v>181</v>
      </c>
    </row>
    <row r="74" spans="1:40" ht="12.6" customHeight="1" thickBot="1">
      <c r="A74" s="98"/>
      <c r="B74" s="99"/>
      <c r="C74" s="99"/>
      <c r="D74" s="99"/>
      <c r="E74" s="99"/>
      <c r="H74" s="22" t="s">
        <v>140</v>
      </c>
      <c r="I74" s="100">
        <v>10640257.666664001</v>
      </c>
      <c r="J74" s="101"/>
      <c r="K74" s="40"/>
      <c r="L74" s="40"/>
      <c r="M74" s="40"/>
      <c r="N74" s="80" t="s">
        <v>169</v>
      </c>
      <c r="O74" s="81">
        <f>SUM(K8:K73)</f>
        <v>7632040.9663865548</v>
      </c>
      <c r="P74" s="107" t="s">
        <v>178</v>
      </c>
      <c r="Q74" s="53"/>
      <c r="R74" s="53"/>
      <c r="S74" s="53"/>
      <c r="T74" s="80" t="s">
        <v>169</v>
      </c>
      <c r="U74" s="88">
        <f>SUM(Q8:Q73)</f>
        <v>9339700</v>
      </c>
      <c r="V74" s="107" t="s">
        <v>178</v>
      </c>
      <c r="W74" s="53"/>
      <c r="X74" s="53"/>
      <c r="Y74" s="53"/>
      <c r="Z74" s="80" t="s">
        <v>169</v>
      </c>
      <c r="AA74" s="88">
        <f>SUM(W8:W73)</f>
        <v>9471169</v>
      </c>
      <c r="AB74" s="107" t="s">
        <v>178</v>
      </c>
      <c r="AC74" s="53"/>
      <c r="AD74" s="53"/>
      <c r="AE74" s="53"/>
      <c r="AF74" s="80" t="s">
        <v>169</v>
      </c>
      <c r="AG74" s="88">
        <f>SUM(AC8:AC73)</f>
        <v>9849345</v>
      </c>
      <c r="AH74" s="107" t="s">
        <v>178</v>
      </c>
      <c r="AI74" s="38"/>
      <c r="AK74" s="38"/>
      <c r="AL74" s="89" t="s">
        <v>169</v>
      </c>
      <c r="AM74" s="90">
        <f>SUM(AI8:AI73)</f>
        <v>27961300</v>
      </c>
      <c r="AN74" s="110" t="s">
        <v>183</v>
      </c>
    </row>
    <row r="75" spans="1:40">
      <c r="N75" s="49" t="s">
        <v>170</v>
      </c>
      <c r="O75" s="50">
        <f>SUM(M8:M74)</f>
        <v>570478.03361344535</v>
      </c>
      <c r="P75" s="108"/>
      <c r="Q75" s="53"/>
      <c r="R75" s="53"/>
      <c r="S75" s="53"/>
      <c r="T75" s="49" t="s">
        <v>170</v>
      </c>
      <c r="U75" s="60">
        <f>SUM(S9:S73)</f>
        <v>727510</v>
      </c>
      <c r="V75" s="108"/>
      <c r="W75" s="53"/>
      <c r="X75" s="53"/>
      <c r="Y75" s="53"/>
      <c r="Z75" s="49" t="s">
        <v>170</v>
      </c>
      <c r="AA75" s="60">
        <f>SUM(Y9:Y73)</f>
        <v>764497.11</v>
      </c>
      <c r="AB75" s="108"/>
      <c r="AC75" s="53"/>
      <c r="AD75" s="53"/>
      <c r="AE75" s="53"/>
      <c r="AF75" s="49" t="s">
        <v>170</v>
      </c>
      <c r="AG75" s="60">
        <f>SUM(AE9:AE73)</f>
        <v>787682.05</v>
      </c>
      <c r="AH75" s="108"/>
      <c r="AI75" s="38"/>
      <c r="AK75" s="38"/>
      <c r="AL75" s="76" t="s">
        <v>170</v>
      </c>
      <c r="AM75" s="78">
        <f>SUM(AK9:AK73)</f>
        <v>5284147</v>
      </c>
      <c r="AN75" s="111"/>
    </row>
    <row r="76" spans="1:40" ht="24.75" customHeight="1" thickBot="1">
      <c r="B76" s="9" t="s">
        <v>188</v>
      </c>
      <c r="D76" s="9" t="s">
        <v>188</v>
      </c>
      <c r="N76" s="51" t="s">
        <v>169</v>
      </c>
      <c r="O76" s="52">
        <f>+O74+O75</f>
        <v>8202519</v>
      </c>
      <c r="P76" s="109"/>
      <c r="Q76" s="53"/>
      <c r="R76" s="53"/>
      <c r="S76" s="53"/>
      <c r="T76" s="51" t="s">
        <v>169</v>
      </c>
      <c r="U76" s="59">
        <f>+U74+U75</f>
        <v>10067210</v>
      </c>
      <c r="V76" s="109"/>
      <c r="W76" s="53"/>
      <c r="X76" s="53"/>
      <c r="Y76" s="53"/>
      <c r="Z76" s="51" t="s">
        <v>169</v>
      </c>
      <c r="AA76" s="59">
        <f>+AA74+AA75</f>
        <v>10235666.109999999</v>
      </c>
      <c r="AB76" s="109"/>
      <c r="AC76" s="53"/>
      <c r="AD76" s="53"/>
      <c r="AE76" s="53"/>
      <c r="AF76" s="51" t="s">
        <v>169</v>
      </c>
      <c r="AG76" s="59">
        <f>+AG74+AG75</f>
        <v>10637027.050000001</v>
      </c>
      <c r="AH76" s="109"/>
      <c r="AI76" s="38"/>
      <c r="AK76" s="38"/>
      <c r="AL76" s="77" t="s">
        <v>169</v>
      </c>
      <c r="AM76" s="79">
        <f>+AM74+AM75</f>
        <v>33245447</v>
      </c>
      <c r="AN76" s="112"/>
    </row>
    <row r="77" spans="1:40" ht="18" customHeight="1">
      <c r="B77" s="93" t="s">
        <v>184</v>
      </c>
      <c r="S77" s="58"/>
      <c r="T77" s="58"/>
      <c r="U77" s="58"/>
    </row>
    <row r="78" spans="1:40">
      <c r="B78" s="96" t="s">
        <v>185</v>
      </c>
      <c r="C78" s="35"/>
      <c r="D78" s="36"/>
      <c r="E78" s="36"/>
    </row>
    <row r="79" spans="1:40">
      <c r="B79"/>
      <c r="C79" s="35"/>
      <c r="D79" s="36"/>
      <c r="E79" s="36"/>
    </row>
    <row r="80" spans="1:40">
      <c r="B80" s="94"/>
      <c r="C80" s="35"/>
      <c r="D80" s="36"/>
      <c r="E80" s="36"/>
    </row>
    <row r="81" spans="2:5" ht="8.4499999999999993" customHeight="1">
      <c r="B81"/>
      <c r="C81" s="35"/>
      <c r="D81" s="36"/>
      <c r="E81" s="36"/>
    </row>
    <row r="82" spans="2:5">
      <c r="B82" s="97" t="s">
        <v>186</v>
      </c>
      <c r="C82" s="35"/>
      <c r="D82" s="36"/>
      <c r="E82" s="36"/>
    </row>
    <row r="83" spans="2:5">
      <c r="B83" s="97" t="s">
        <v>187</v>
      </c>
      <c r="D83" s="36"/>
      <c r="E83" s="36"/>
    </row>
    <row r="84" spans="2:5">
      <c r="B84" s="95"/>
      <c r="C84" s="35"/>
      <c r="D84" s="36"/>
      <c r="E84" s="36"/>
    </row>
    <row r="85" spans="2:5">
      <c r="B85"/>
    </row>
  </sheetData>
  <sheetProtection algorithmName="SHA-512" hashValue="FaTLKXPykiiOzOCaAmnZ38QEuMfibMH+7rAzVmPI3eN6fMOUyIfp3HFpFNSw1K3Vc2Cgz0LfHs6aIatx6/gTfA==" saltValue="dSWFLadx+UZDEk1NivzZpQ==" spinCount="100000" sheet="1" objects="1" scenarios="1"/>
  <autoFilter ref="A7:AR76"/>
  <mergeCells count="13">
    <mergeCell ref="A74:E74"/>
    <mergeCell ref="I74:J74"/>
    <mergeCell ref="F6:J6"/>
    <mergeCell ref="AC6:AH6"/>
    <mergeCell ref="AI6:AN6"/>
    <mergeCell ref="P74:P76"/>
    <mergeCell ref="V74:V76"/>
    <mergeCell ref="AB74:AB76"/>
    <mergeCell ref="AH74:AH76"/>
    <mergeCell ref="AN74:AN76"/>
    <mergeCell ref="Q6:V6"/>
    <mergeCell ref="K6:P6"/>
    <mergeCell ref="W6:AB6"/>
  </mergeCells>
  <pageMargins left="0.70866141732283472" right="0.70866141732283472" top="0.74803149606299213" bottom="0.74803149606299213" header="0.31496062992125984" footer="0.31496062992125984"/>
  <pageSetup paperSize="281" scale="20" fitToWidth="80" orientation="landscape" r:id="rId1"/>
  <rowBreaks count="1" manualBreakCount="1">
    <brk id="59" max="16383" man="1"/>
  </rowBreaks>
  <colBreaks count="2" manualBreakCount="2">
    <brk id="12" max="1048575" man="1"/>
    <brk id="3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COTIZACIONES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Mayra Alejandra Mendoza Lizarazo</cp:lastModifiedBy>
  <cp:lastPrinted>2025-08-21T16:29:43Z</cp:lastPrinted>
  <dcterms:created xsi:type="dcterms:W3CDTF">2025-04-28T16:58:55Z</dcterms:created>
  <dcterms:modified xsi:type="dcterms:W3CDTF">2025-08-21T16:30:10Z</dcterms:modified>
</cp:coreProperties>
</file>