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LCALDIA DE CHIA 2024\SECRETARIA GENERAL\CONTRATOS\2025\24. Licitación - Aseo y cafeteria 2025\"/>
    </mc:Choice>
  </mc:AlternateContent>
  <bookViews>
    <workbookView xWindow="0" yWindow="0" windowWidth="28800" windowHeight="12330"/>
  </bookViews>
  <sheets>
    <sheet name="Comparativ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5" i="1" s="1"/>
  <c r="J5" i="1"/>
  <c r="H6" i="1"/>
  <c r="K6" i="1" s="1"/>
  <c r="J6" i="1"/>
  <c r="H7" i="1"/>
  <c r="J7" i="1"/>
  <c r="K7" i="1" s="1"/>
  <c r="H8" i="1"/>
  <c r="K8" i="1" s="1"/>
  <c r="J8" i="1"/>
  <c r="H9" i="1"/>
  <c r="K9" i="1" s="1"/>
  <c r="J9" i="1"/>
  <c r="H10" i="1"/>
  <c r="J10" i="1"/>
  <c r="K10" i="1" s="1"/>
  <c r="H11" i="1"/>
  <c r="J11" i="1"/>
  <c r="K11" i="1"/>
  <c r="H12" i="1"/>
  <c r="K12" i="1" s="1"/>
  <c r="J12" i="1"/>
  <c r="H13" i="1"/>
  <c r="K13" i="1" s="1"/>
  <c r="J13" i="1"/>
  <c r="H14" i="1"/>
  <c r="J14" i="1"/>
  <c r="K14" i="1" s="1"/>
  <c r="H15" i="1"/>
  <c r="J15" i="1"/>
  <c r="K15" i="1"/>
  <c r="H16" i="1"/>
  <c r="K16" i="1" s="1"/>
  <c r="J16" i="1"/>
  <c r="H17" i="1"/>
  <c r="K17" i="1" s="1"/>
  <c r="J17" i="1"/>
  <c r="H18" i="1"/>
  <c r="J18" i="1"/>
  <c r="K18" i="1" s="1"/>
  <c r="H19" i="1"/>
  <c r="J19" i="1"/>
  <c r="K19" i="1"/>
  <c r="H20" i="1"/>
  <c r="K20" i="1" s="1"/>
  <c r="J20" i="1"/>
  <c r="H21" i="1"/>
  <c r="K21" i="1" s="1"/>
  <c r="J21" i="1"/>
  <c r="H22" i="1"/>
  <c r="J22" i="1"/>
  <c r="K22" i="1" s="1"/>
  <c r="H23" i="1"/>
  <c r="J23" i="1"/>
  <c r="K23" i="1"/>
  <c r="H24" i="1"/>
  <c r="K24" i="1" s="1"/>
  <c r="J24" i="1"/>
  <c r="H25" i="1"/>
  <c r="K25" i="1" s="1"/>
  <c r="J25" i="1"/>
  <c r="H26" i="1"/>
  <c r="J26" i="1"/>
  <c r="K26" i="1" s="1"/>
  <c r="H27" i="1"/>
  <c r="J27" i="1"/>
  <c r="K27" i="1"/>
  <c r="H28" i="1"/>
  <c r="K28" i="1" s="1"/>
  <c r="J28" i="1"/>
  <c r="H29" i="1"/>
  <c r="K29" i="1" s="1"/>
  <c r="J29" i="1"/>
  <c r="H30" i="1"/>
  <c r="J30" i="1"/>
  <c r="K30" i="1"/>
  <c r="H31" i="1"/>
  <c r="J31" i="1"/>
  <c r="K31" i="1"/>
  <c r="H32" i="1"/>
  <c r="K32" i="1" s="1"/>
  <c r="J32" i="1"/>
  <c r="H33" i="1"/>
  <c r="K33" i="1" s="1"/>
  <c r="J33" i="1"/>
  <c r="H34" i="1"/>
  <c r="J34" i="1"/>
  <c r="K34" i="1"/>
  <c r="H35" i="1"/>
  <c r="J35" i="1"/>
  <c r="K35" i="1"/>
  <c r="H36" i="1"/>
  <c r="K36" i="1" s="1"/>
  <c r="J36" i="1"/>
  <c r="H37" i="1"/>
  <c r="K37" i="1" s="1"/>
  <c r="J37" i="1"/>
  <c r="H38" i="1"/>
  <c r="J38" i="1"/>
  <c r="K38" i="1"/>
  <c r="H39" i="1"/>
  <c r="J39" i="1"/>
  <c r="K39" i="1"/>
  <c r="H40" i="1"/>
  <c r="K40" i="1" s="1"/>
  <c r="J40" i="1"/>
  <c r="H41" i="1"/>
  <c r="K41" i="1" s="1"/>
  <c r="J41" i="1"/>
  <c r="H42" i="1"/>
  <c r="J42" i="1"/>
  <c r="K42" i="1"/>
  <c r="H43" i="1"/>
  <c r="J43" i="1"/>
  <c r="K43" i="1"/>
  <c r="H44" i="1"/>
  <c r="K44" i="1" s="1"/>
  <c r="J44" i="1"/>
  <c r="H45" i="1"/>
  <c r="K45" i="1" s="1"/>
  <c r="J45" i="1"/>
  <c r="H46" i="1"/>
  <c r="J46" i="1"/>
  <c r="K46" i="1"/>
  <c r="H47" i="1"/>
  <c r="J47" i="1"/>
  <c r="K47" i="1"/>
  <c r="H48" i="1"/>
  <c r="K48" i="1" s="1"/>
  <c r="J48" i="1"/>
  <c r="H49" i="1"/>
  <c r="K49" i="1" s="1"/>
  <c r="J49" i="1"/>
  <c r="H50" i="1"/>
  <c r="J50" i="1"/>
  <c r="K50" i="1"/>
  <c r="H51" i="1"/>
  <c r="J51" i="1"/>
  <c r="K51" i="1"/>
  <c r="H52" i="1"/>
  <c r="K52" i="1" s="1"/>
  <c r="J52" i="1"/>
  <c r="H53" i="1"/>
  <c r="K53" i="1" s="1"/>
  <c r="J53" i="1"/>
  <c r="H54" i="1"/>
  <c r="J54" i="1"/>
  <c r="K54" i="1"/>
  <c r="H55" i="1"/>
  <c r="J55" i="1"/>
  <c r="K55" i="1"/>
  <c r="H56" i="1"/>
  <c r="K56" i="1" s="1"/>
  <c r="J56" i="1"/>
  <c r="H57" i="1"/>
  <c r="K57" i="1" s="1"/>
  <c r="J57" i="1"/>
  <c r="H58" i="1"/>
  <c r="J58" i="1"/>
  <c r="K58" i="1"/>
  <c r="H59" i="1"/>
  <c r="J59" i="1"/>
  <c r="K59" i="1"/>
  <c r="H60" i="1"/>
  <c r="K60" i="1" s="1"/>
  <c r="J60" i="1"/>
  <c r="H61" i="1"/>
  <c r="K61" i="1" s="1"/>
  <c r="J61" i="1"/>
  <c r="K63" i="1" l="1"/>
  <c r="K64" i="1" s="1"/>
  <c r="K65" i="1" s="1"/>
  <c r="K66" i="1" s="1"/>
  <c r="K68" i="1" s="1"/>
</calcChain>
</file>

<file path=xl/sharedStrings.xml><?xml version="1.0" encoding="utf-8"?>
<sst xmlns="http://schemas.openxmlformats.org/spreadsheetml/2006/main" count="186" uniqueCount="154">
  <si>
    <t xml:space="preserve">VALOR POR TRES (03) MESES </t>
  </si>
  <si>
    <t xml:space="preserve">SUMATORIAS </t>
  </si>
  <si>
    <t>Unidad</t>
  </si>
  <si>
    <t xml:space="preserve">- Capacidad mínima de 10 litros
- Con manija móvil
- Con "pico" antiderrames
- Disponibles en diferentes colores
- Elaborado en material reciclable
- Marcado de acuerdo con la norma ISO 11469 y ISO 1043. </t>
  </si>
  <si>
    <t>Balde</t>
  </si>
  <si>
    <t>- Metálica con mango de plástico
- Con hoja de mínimo 2 pulgadas de largo</t>
  </si>
  <si>
    <t xml:space="preserve">Espátula </t>
  </si>
  <si>
    <t>- Elaborado en plástico
- Reutilizable
- Capacidad mínima de 500 cc
- con pistola</t>
  </si>
  <si>
    <t>Atomizadores</t>
  </si>
  <si>
    <t>- Elaborado en plástico
- Con banda de goma y dientas barrescobas
- Mango con longitud mínima de 70 cm</t>
  </si>
  <si>
    <t>Recogedor de basura</t>
  </si>
  <si>
    <t>- Tipo campana
- Chupa elaborada en caucho
- Diámetro mínimo de 12 cm
- Mango elaborado en madera
- Mango con longitud mínima de 33 cm</t>
  </si>
  <si>
    <t>Destapador para sanitario (chupa)</t>
  </si>
  <si>
    <t>Caja x 20 mínimo sobres</t>
  </si>
  <si>
    <t xml:space="preserve"> - Para infusión
 - 100% naturales
 - Sabores surtidos</t>
  </si>
  <si>
    <t>Infusión frutal</t>
  </si>
  <si>
    <t>Cajas de mínimo 20 en sobres.</t>
  </si>
  <si>
    <t>- Para infusión
- Cajas disponbiles en mínimo tres (3) sabores
- 100% naturales</t>
  </si>
  <si>
    <t>Aromática</t>
  </si>
  <si>
    <t>Bolsa de mínimo 100 sobres de mínimo 5 g</t>
  </si>
  <si>
    <t>- Panela instantánes pulverizada, deshidratada
- Debe cumplir con la NTC 1311 sobreo productos agrícolas
- Empaque elaborado en materiales atóxicos
- Debe cumplir con la Resolucion 779 de 2006
- Debe cumplir con Resolución 333 de 2011 sobre rotulado y etiquetado nutricional y las normas que la modifiquen</t>
  </si>
  <si>
    <t>Panela</t>
  </si>
  <si>
    <t>Bolsa de mínimo 200 sobres o tubipacks de 5 g</t>
  </si>
  <si>
    <t>- Blanca
- Empaque elaborado en materiales atóxicos
- Debe cumplir con Resolución 333 de 2011 sobre rotulado y etiquetado nutricional y las normas que la modifiquen</t>
  </si>
  <si>
    <t>Azúcar</t>
  </si>
  <si>
    <t>Bolsas de mínimo 100 sobres de mínimo 4 g</t>
  </si>
  <si>
    <t>- No láctea
- Debe cumplir con Resolución 333 de 2011 sobre rotulado y etiquetado nutricional y las normas que la modifiquen</t>
  </si>
  <si>
    <t>Crema para café</t>
  </si>
  <si>
    <t>Libra</t>
  </si>
  <si>
    <t>- 100% café tostado y molido.   
- Tostión media.                                          
- Puntaje en taza mayor o igual a 80 puntos catación SCA y/o Denominación de Origen (Anexo 6)
- Empacada en bolsa de polipropileno aluminizada resistente a la humedad y al oxígeno.  
- Debe cumplir con las Resoluciones 333 de 2011 y 2674 de 2013 hasta la entrada en vigencia de la Resolución 810 de 2021 y aquellas que la modifiquen, adicionen o deroguen.</t>
  </si>
  <si>
    <t>Café</t>
  </si>
  <si>
    <t>- Elaborada en tela
- Para greca
- Capacidad de una 1 libra
- No debe contener PVC o Poliestireno expandido u otros plásticos de un solo uso tanto en el envase como en el embalaje.</t>
  </si>
  <si>
    <t>Filtro para greca</t>
  </si>
  <si>
    <t>Paquete de mínimo 100 unidades</t>
  </si>
  <si>
    <t>- Tipo cafetería
 - Dobe hoja
- Color blanco
- Dimensiones mínimas de 21,5 cm de largo y 14 cm de ancho
- 100% Biodegradable 
- Elaborado a base de papel reciclado no clorado
- No debe contener PVC o Poliestireno expandido u otros plásticos de un solo uso tanto en el envase como en el embalaje.</t>
  </si>
  <si>
    <t>Servilleta papel</t>
  </si>
  <si>
    <t>Paquete de mínimo 500</t>
  </si>
  <si>
    <t>- Mezcladores  elaborados en madera y/o apartir de recursos renovables como la caña de azucar y/o almidón de maíz
- Longitud mínima de 11 cm</t>
  </si>
  <si>
    <t>Mezclador</t>
  </si>
  <si>
    <t>Paquete de mínimo 50 unidades</t>
  </si>
  <si>
    <t>- Capacidad mínima de 9 onzas 
- Sin tapa 
- Liso
- Biodegradable y compostable.
- Elaborado en polyboard (cartón)  y/ocon la fibra de caña de azúcar o almidón de maíz</t>
  </si>
  <si>
    <t>Vasos biodegradables 2</t>
  </si>
  <si>
    <t>Paquete de mínimo 50</t>
  </si>
  <si>
    <t xml:space="preserve"> - Elaborado en cartón 97% biodegradable
 - Capacidad mínima de 6 oz</t>
  </si>
  <si>
    <t xml:space="preserve">Vasos biodegradables 1 </t>
  </si>
  <si>
    <t>- Toallas interdobladas, paquete con mínimo 150 unidades
- Doble hoja con un tamaño mínimo de 20 cm de largo por 15 cm de ancho
 - Hoja color natural</t>
  </si>
  <si>
    <t xml:space="preserve">Toallas para manos </t>
  </si>
  <si>
    <t>Rollo</t>
  </si>
  <si>
    <t>- Rollo con longitud mínima de 250 metros
- Doble hoja blanca
- Sin fragancia</t>
  </si>
  <si>
    <t>Papel higiénico 2</t>
  </si>
  <si>
    <t xml:space="preserve"> - Rollo con longitud mínima de 20 metros
 - Doble hoja blanca
 - Sin fragancia</t>
  </si>
  <si>
    <t>Papel higiénico 1</t>
  </si>
  <si>
    <t>Par</t>
  </si>
  <si>
    <t>- Tipo doméstico
- Elaborados en látex
- Calibre mínimo de 25
- Tallas 7 a 9 o S a XL
- Color negro</t>
  </si>
  <si>
    <t xml:space="preserve">Guantes </t>
  </si>
  <si>
    <t>Paquete de mínimo 6</t>
  </si>
  <si>
    <t>- Elaborada en polietileno de baja densidad
- De color rojo
-Calibre de mínimo 3
- Tamaño de 80 cm de ancho por 110 cm de largo
- Con impresión de aviso de riesgo biológico</t>
  </si>
  <si>
    <t>Bolsas plásticas 4</t>
  </si>
  <si>
    <t>- Elaborada en polietileno de baja densidad
- De color blanco
-Calibre de mínimo 3
- Tamaño de 80 cm de ancho por 110 cm de largo</t>
  </si>
  <si>
    <t>Bolsas plásticas 3</t>
  </si>
  <si>
    <t>- Elaborada en polietileno de baja densidad
- De color verde
- Calibre de mínimo 3
- Tamaño de 80 cm de ancho por 110 cm de largo</t>
  </si>
  <si>
    <t>Bolsas plásticas 2</t>
  </si>
  <si>
    <t>- Elaborada en polietileno de baja densidad
- De color negro
- Calibre de mínimo 3
- Tamaño de 80 cm de ancho por 110 cm de largo</t>
  </si>
  <si>
    <t>Bolsas plásticas 1</t>
  </si>
  <si>
    <t>- Cerdas duras elaboradas en fibras plásticas
- Extensión mínima de las cerdas es de 2,5 cm
- Base y mango elaborados en plástico
- Mango con longitud mínima de 33 cm</t>
  </si>
  <si>
    <t>Cepillo para sanitario (churrusco)</t>
  </si>
  <si>
    <t xml:space="preserve">- Extensión mínima de 140 cm
- Acople plástico o rosca para palos de escoba
 </t>
  </si>
  <si>
    <t>Mango madera trapero</t>
  </si>
  <si>
    <t>- Elaborado con hilaza de algodón natural
- Mecha con peso mínimo de 435 gr y extensión mínima de 32 cm de largo
- Material de base en plástico con acople tipo rosca</t>
  </si>
  <si>
    <t>Trapero</t>
  </si>
  <si>
    <t>- Para pisos
- Cuerpo elaborado en plástico
- Cerdas duras en fibra plástica
- Tamaño mínimo de 35 cm de largo por 6 cm de ancho por 7 cm de alto.
- Mango metálico con una extensión mínima de
140 cm</t>
  </si>
  <si>
    <t>Cepillos 2</t>
  </si>
  <si>
    <t>- Tipo plancha, con mango de plástico
- Cuerpo elaborado en plástico
- Cerdas duras en fibra plástica
- Tamaño mínimo de 15 cm de largo por 5cm de ancho por 6 cm de alto.</t>
  </si>
  <si>
    <t xml:space="preserve">Cepillos 1  </t>
  </si>
  <si>
    <t xml:space="preserve">- Extensión mínima de 140 cm
 -Acople plástico o rosca para palos de escoba
 </t>
  </si>
  <si>
    <t xml:space="preserve">Mango metálico escoba </t>
  </si>
  <si>
    <t xml:space="preserve">- Cerdas duras elaboradas con PET calibre entre 0,4 y 0,6 mm.
- Área de barrido mínima de 35 cm de largo por 8 cm de ancho por 10 cm de alto
- Material de base en plástico con acople tipo rosca
</t>
  </si>
  <si>
    <t>Escoba 2</t>
  </si>
  <si>
    <t xml:space="preserve">- Cerdas suaves elaboradas con PET calibre entre 0,3 y 0,4 mm.
- Área de barrido mínima de 35 cm de largo por 8 cm de ancho por 10 cm de alto
- Material de base en plástico con acople tipo rosca
</t>
  </si>
  <si>
    <t>Escoba 1</t>
  </si>
  <si>
    <t>- Abrasiva
- Tamaño mínimo de 9 cm de largo por 12 cm de</t>
  </si>
  <si>
    <t>Esponjilla 2</t>
  </si>
  <si>
    <t>- Doble uso (material de esponjilla blanda y abrasiva)
- Tamaño mínimo de 7 cm de largo por 10 cm de ancho
- No debe contener PVC o Poliestireno expandido u otros plásticos de un solo uso tanto en el envase como en el embalaje</t>
  </si>
  <si>
    <t>Esponjilla 1</t>
  </si>
  <si>
    <t>Paquete X 6 unidades</t>
  </si>
  <si>
    <t>- Retira el polvo sin dejar residuos ni pelusas
- Antibacterial reutilizable
- Tela con microporos
- Tamaño mínimo de 60 cm de largo por 33 cm de ancho</t>
  </si>
  <si>
    <t>Paño absorbente multiusos</t>
  </si>
  <si>
    <t xml:space="preserve"> - En tela fileteada
 - 100% algodón y fibra natural 
 - Color rojo sin estampado
 -Tamaño mínimo de 100 cm de largo por 70 cm de ancho</t>
  </si>
  <si>
    <t>Bayetilla</t>
  </si>
  <si>
    <t>- En tela de toalla fileteada
- Color blanco sin estampado
- Tamaño mínimo de 45cm de largo por 45cm de ancho.</t>
  </si>
  <si>
    <t xml:space="preserve">Limpiones </t>
  </si>
  <si>
    <t>Líquido, en aerosol seguro para la capa de ozono con capacidad mínima de 400 ml</t>
  </si>
  <si>
    <t>- Solución con alcohol etílico y solventes.
- Con fragancia en una concentración del 1,5%
- En múltiples fragancias
- libre de CFC
 - Envase correctamente etiquetado bajo los parámetros establecidos indicando: nombre comercial del producto, pictogramas de los compuestos peligrosos e instrucciones de uso.
- Elaborado en material reciclable</t>
  </si>
  <si>
    <t>Ambientador 2</t>
  </si>
  <si>
    <t>Líquido, en recipiente plástico con capacidad
mínima de 3.785 ml</t>
  </si>
  <si>
    <t>- Solución con alcohol etílico y solventes.
- Con fragancia en una concentración del 1,5%
- En múltiples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</si>
  <si>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Ambientador 1</t>
  </si>
  <si>
    <t>Líquido, en recipiente plástico con capacidad mínima de 3.785 ml</t>
  </si>
  <si>
    <t>- Solución con agentes desinfectantes, desmanchadores y desengrasantes  en concentración mínima del 15%.
- Biodegradable mínimo en un 95%</t>
  </si>
  <si>
    <t>Varsol ecológico</t>
  </si>
  <si>
    <t>Líquido, en recipiente
plástico con capacidad mínima de 3.785 ml</t>
  </si>
  <si>
    <t xml:space="preserve"> - Jabón multiusos
 - PH Neutro, 
 - No corrosivo ni tóxico
- Debe contener concentraciones de fósforo iguales o inferiores a 0.65% de fósforo (Resolución 0689 de 2016)</t>
  </si>
  <si>
    <t>Jabón neutro para pisos</t>
  </si>
  <si>
    <t>- Con agente activo alcalino en una concentración mínima del 9%
- pH entre 11 y 14</t>
  </si>
  <si>
    <t>Removedor de cera</t>
  </si>
  <si>
    <t>- Polimérico autobrillante.
- Con polímeros acrílicos, nivelantes y plastificantes.
- Contenido mínimo de sólidos del 20%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</si>
  <si>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Sellante para pisos</t>
  </si>
  <si>
    <t>- Emulsionada
- Roja
- Contenido mínimo de sólidos del 5%
- Antideslizante</t>
  </si>
  <si>
    <t>Cera emulsionada roja</t>
  </si>
  <si>
    <t>- Emulsionada
- Neutra (para pisos de todos los colores)
- Contenido mínimo de sólidos del 5%</t>
  </si>
  <si>
    <t>Cera emulsionada Neutra</t>
  </si>
  <si>
    <t>Líquido, en recipiente plástico con capacidad mínima de 200 ml</t>
  </si>
  <si>
    <t xml:space="preserve"> - Con agentes limpiadores y abrillantadores en una concentración mínima del 5%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</si>
  <si>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Lustrador de muebles</t>
  </si>
  <si>
    <t>Líquido, en recipiente
plástico con capacidad mínima de 500 ml</t>
  </si>
  <si>
    <t>- Solución con una concentración mínima de fenoles de 4%</t>
  </si>
  <si>
    <t xml:space="preserve">Creolina </t>
  </si>
  <si>
    <t>- Solución con una concentración mínima del 5%
 - El  envase del producto deberá estar correctamente etiquetado, indicando: nombre comercial del producto, pictogramas de los compuestos peligrosos e instrucciones de uso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</si>
  <si>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 xml:space="preserve">Blanqueador o hipoclorito </t>
  </si>
  <si>
    <t>- Con agente(s) principal(es) con efecto limpiador y desengrasante en una concentración mínima del 4%
- Disponible mínimo en dos (2) fragancias
 - El envase debe estar  correctamente etiquetados bajo los parámetros establecidos en el sistema globalmente armonizado indicando: nombre comercial del producto, pictogramas de los compuestos peligrosos e instrucciones de uso</t>
  </si>
  <si>
    <t xml:space="preserve">Líquido para limpiar vidrios </t>
  </si>
  <si>
    <t>Polvo, en bolsa plástica o recipiente plástico
con un peso de 1.000 g</t>
  </si>
  <si>
    <t xml:space="preserve">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- Debe contener concentraciones de fósforo iguales o inferiores a 0.65% de fósforo (Resolución 0689 de 2016)
</t>
  </si>
  <si>
    <t>Detergente multiusos en polvo</t>
  </si>
  <si>
    <t xml:space="preserve"> - Con agente(s) tensoactivo(s) principal(es) con efecto limpiador y desengrasante en una concentración mínima del 10%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Debe contener concentraciones de fósforo iguales o inferiores a 0.65% de fósforo (Resolución 0689 de 2016)</t>
  </si>
  <si>
    <t>Líquido desengrasante</t>
  </si>
  <si>
    <t xml:space="preserve">Líquido, en recipiente plástico con capacidad mínima de 3.785 ml </t>
  </si>
  <si>
    <t>- Con agente(s) tensoactivo(s) principal(es) con efecto limpiador en una concentración mínima del 8%
- Disponible en mínimo (2) dos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</si>
  <si>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 xml:space="preserve">Limpiador multiusos </t>
  </si>
  <si>
    <t>- Con agente limpiador en una concentración mínima del 6%.
- Con agente antibacterial en una concentración mínima del 0,2%
- Con agente humectante en una concentración mínima del 3%
- pH entre 5,5 a 7
- Disponible en mínimo (2) dos fragancias
- Debe contener concentraciones de fósforo iguales o inferiores a 0.65% de fósforo (Resolución 0689 de 2016)</t>
  </si>
  <si>
    <t>Jabón de dispensador para manos</t>
  </si>
  <si>
    <t>Crema, en recipiente plástico de mínimo 1000 g</t>
  </si>
  <si>
    <t>- Con agente(s) tensoactivo(s) con efecto limpiador y desengrasante. 
- Disponible en múltiples fragancias.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
- Con etiqueta de amigable con el ambiente
- Debe contener concentraciones de fósforo iguales o inferiores a 0.65% de fósforo (Resolución 0689 de 2016)</t>
  </si>
  <si>
    <t>Jabón para loza</t>
  </si>
  <si>
    <t xml:space="preserve">Persona </t>
  </si>
  <si>
    <t>Operarios de mantenimiento preventivo de Hidrosanitarias, eléctrica, pisos y mampostería, conservación, fumigación y evacuacion y traslado en vehiculo de carga hasta su sitio final, de los residuos de las zonas verdes interiores y exteriores de las i.e.o y sus sedes.</t>
  </si>
  <si>
    <t>OPERARIOS / TECNICOS DE MANTENIMIENTO</t>
  </si>
  <si>
    <t>Un (1) coordinador general de servicios, con su dotación equipos y elementos de seguridad personal</t>
  </si>
  <si>
    <t>COORDINADOR</t>
  </si>
  <si>
    <t xml:space="preserve">Operarios de aseo y cafetería con su dotación, equipos y elementos de seguridad personal (Servicio integral de aseo y cafeteria para edificios publicos municipales a nivel central y instituciones educativas oficiales </t>
  </si>
  <si>
    <t xml:space="preserve">OPERARIOS DE ASEO </t>
  </si>
  <si>
    <t xml:space="preserve">VALOR TOTAL EMPRESA No 2  </t>
  </si>
  <si>
    <t xml:space="preserve">VALOR UNITARIO EMPRESA No 2 </t>
  </si>
  <si>
    <t xml:space="preserve">VALOR TOTAL EMPRESA No 1  </t>
  </si>
  <si>
    <t xml:space="preserve">VALOR UNITARIO EMPRESA No 1  </t>
  </si>
  <si>
    <t xml:space="preserve">VALOR TOTAL PROMEDIO </t>
  </si>
  <si>
    <t xml:space="preserve">EMPRESA No 2 </t>
  </si>
  <si>
    <t xml:space="preserve">EMPRESA No 1 </t>
  </si>
  <si>
    <t xml:space="preserve">CANTIDAD TOTAL </t>
  </si>
  <si>
    <t>UNIDAD DE MEDIDA</t>
  </si>
  <si>
    <t>CARACTERISTICAS</t>
  </si>
  <si>
    <t xml:space="preserve">DESCRIPCIÓN </t>
  </si>
  <si>
    <t xml:space="preserve">No </t>
  </si>
  <si>
    <t xml:space="preserve">CUADRO COMPARATIVO ASEO Y CAFETERIA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</si>
</sst>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6" x14ac:knownFonts="1">
    <font>
      <sz val="11"/>
      <color theme="1"/>
      <name val="Calibri"/>
      <family val="2"/>
      <scheme val="minor"/>
    </font>
    <font>
      <sz val="9"/>
      <name val="Century Gothic"/>
      <family val="2"/>
    </font>
    <font>
      <b/>
      <sz val="11"/>
      <color rgb="FFFF000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1" xfId="0" applyNumberFormat="1" applyFont="1" applyBorder="1"/>
    <xf numFmtId="164" fontId="4" fillId="0" borderId="1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1" fillId="0" borderId="0" xfId="0" applyNumberFormat="1" applyFont="1"/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quotePrefix="1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85" zoomScaleNormal="85" workbookViewId="0">
      <pane ySplit="4" topLeftCell="A5" activePane="bottomLeft" state="frozen"/>
      <selection pane="bottomLeft" activeCell="J87" sqref="J87"/>
    </sheetView>
  </sheetViews>
  <sheetFormatPr baseColWidth="10" defaultColWidth="11.42578125" defaultRowHeight="14.25" x14ac:dyDescent="0.3"/>
  <cols>
    <col min="1" max="1" width="4.7109375" style="1" customWidth="1"/>
    <col min="2" max="2" width="11.42578125" style="1"/>
    <col min="3" max="3" width="25.5703125" style="1" customWidth="1"/>
    <col min="4" max="4" width="70.5703125" style="1" customWidth="1"/>
    <col min="5" max="5" width="19.28515625" style="1" customWidth="1"/>
    <col min="6" max="8" width="17.7109375" style="1" customWidth="1"/>
    <col min="9" max="9" width="17.7109375" style="2" customWidth="1"/>
    <col min="10" max="10" width="17.7109375" style="1" customWidth="1"/>
    <col min="11" max="11" width="26.85546875" style="1" customWidth="1"/>
    <col min="12" max="16384" width="11.42578125" style="1"/>
  </cols>
  <sheetData>
    <row r="1" spans="2:11" ht="15" thickBot="1" x14ac:dyDescent="0.35"/>
    <row r="2" spans="2:11" ht="15" customHeight="1" thickBot="1" x14ac:dyDescent="0.35">
      <c r="B2" s="45" t="s">
        <v>153</v>
      </c>
      <c r="C2" s="44"/>
      <c r="D2" s="44"/>
      <c r="E2" s="44"/>
      <c r="F2" s="44"/>
      <c r="G2" s="44"/>
      <c r="H2" s="44"/>
      <c r="I2" s="44"/>
      <c r="J2" s="44"/>
      <c r="K2" s="43"/>
    </row>
    <row r="3" spans="2:11" ht="15.75" customHeight="1" x14ac:dyDescent="0.3">
      <c r="B3" s="42" t="s">
        <v>152</v>
      </c>
      <c r="C3" s="41" t="s">
        <v>151</v>
      </c>
      <c r="D3" s="41" t="s">
        <v>150</v>
      </c>
      <c r="E3" s="41" t="s">
        <v>149</v>
      </c>
      <c r="F3" s="40" t="s">
        <v>148</v>
      </c>
      <c r="G3" s="40" t="s">
        <v>147</v>
      </c>
      <c r="H3" s="40"/>
      <c r="I3" s="40" t="s">
        <v>146</v>
      </c>
      <c r="J3" s="40"/>
      <c r="K3" s="39" t="s">
        <v>145</v>
      </c>
    </row>
    <row r="4" spans="2:11" ht="54.75" customHeight="1" thickBot="1" x14ac:dyDescent="0.35">
      <c r="B4" s="38"/>
      <c r="C4" s="37"/>
      <c r="D4" s="37"/>
      <c r="E4" s="37"/>
      <c r="F4" s="36"/>
      <c r="G4" s="35" t="s">
        <v>144</v>
      </c>
      <c r="H4" s="34" t="s">
        <v>143</v>
      </c>
      <c r="I4" s="35" t="s">
        <v>142</v>
      </c>
      <c r="J4" s="34" t="s">
        <v>141</v>
      </c>
      <c r="K4" s="33"/>
    </row>
    <row r="5" spans="2:11" ht="42.75" x14ac:dyDescent="0.3">
      <c r="B5" s="30">
        <v>1</v>
      </c>
      <c r="C5" s="28" t="s">
        <v>140</v>
      </c>
      <c r="D5" s="32" t="s">
        <v>139</v>
      </c>
      <c r="E5" s="28" t="s">
        <v>134</v>
      </c>
      <c r="F5" s="28">
        <v>95</v>
      </c>
      <c r="G5" s="27">
        <v>3050000</v>
      </c>
      <c r="H5" s="27">
        <f>+F5*G5</f>
        <v>289750000</v>
      </c>
      <c r="I5" s="27">
        <v>3110000</v>
      </c>
      <c r="J5" s="27">
        <f>+F5*I5</f>
        <v>295450000</v>
      </c>
      <c r="K5" s="26">
        <f>+AVERAGE(H5,J5)</f>
        <v>292600000</v>
      </c>
    </row>
    <row r="6" spans="2:11" ht="28.5" x14ac:dyDescent="0.3">
      <c r="B6" s="24">
        <v>2</v>
      </c>
      <c r="C6" s="31" t="s">
        <v>138</v>
      </c>
      <c r="D6" s="22" t="s">
        <v>137</v>
      </c>
      <c r="E6" s="22" t="s">
        <v>134</v>
      </c>
      <c r="F6" s="22">
        <v>1</v>
      </c>
      <c r="G6" s="20">
        <v>4200000</v>
      </c>
      <c r="H6" s="20">
        <f>+F6*G6</f>
        <v>4200000</v>
      </c>
      <c r="I6" s="20">
        <v>4300000</v>
      </c>
      <c r="J6" s="20">
        <f>+F6*I6</f>
        <v>4300000</v>
      </c>
      <c r="K6" s="19">
        <f>+AVERAGE(H6,J6)</f>
        <v>4250000</v>
      </c>
    </row>
    <row r="7" spans="2:11" ht="57.75" thickBot="1" x14ac:dyDescent="0.35">
      <c r="B7" s="18">
        <v>3</v>
      </c>
      <c r="C7" s="16" t="s">
        <v>136</v>
      </c>
      <c r="D7" s="16" t="s">
        <v>135</v>
      </c>
      <c r="E7" s="16" t="s">
        <v>134</v>
      </c>
      <c r="F7" s="16">
        <v>12</v>
      </c>
      <c r="G7" s="14">
        <v>4050000</v>
      </c>
      <c r="H7" s="14">
        <f>+F7*G7</f>
        <v>48600000</v>
      </c>
      <c r="I7" s="14">
        <v>4150000</v>
      </c>
      <c r="J7" s="14">
        <f>+F7*I7</f>
        <v>49800000</v>
      </c>
      <c r="K7" s="13">
        <f>+AVERAGE(H7,J7)</f>
        <v>49200000</v>
      </c>
    </row>
    <row r="8" spans="2:11" ht="156.75" x14ac:dyDescent="0.3">
      <c r="B8" s="30">
        <v>4</v>
      </c>
      <c r="C8" s="28" t="s">
        <v>133</v>
      </c>
      <c r="D8" s="29" t="s">
        <v>132</v>
      </c>
      <c r="E8" s="28" t="s">
        <v>131</v>
      </c>
      <c r="F8" s="28">
        <v>40</v>
      </c>
      <c r="G8" s="27">
        <v>15700</v>
      </c>
      <c r="H8" s="27">
        <f>+F8*G8</f>
        <v>628000</v>
      </c>
      <c r="I8" s="27">
        <v>16300</v>
      </c>
      <c r="J8" s="27">
        <f>+F8*I8</f>
        <v>652000</v>
      </c>
      <c r="K8" s="26">
        <f>+AVERAGE(H8,J8)</f>
        <v>640000</v>
      </c>
    </row>
    <row r="9" spans="2:11" ht="99.75" x14ac:dyDescent="0.3">
      <c r="B9" s="24">
        <v>5</v>
      </c>
      <c r="C9" s="22" t="s">
        <v>130</v>
      </c>
      <c r="D9" s="23" t="s">
        <v>129</v>
      </c>
      <c r="E9" s="22" t="s">
        <v>97</v>
      </c>
      <c r="F9" s="22">
        <v>40</v>
      </c>
      <c r="G9" s="20">
        <v>27000</v>
      </c>
      <c r="H9" s="20">
        <f>+F9*G9</f>
        <v>1080000</v>
      </c>
      <c r="I9" s="20">
        <v>27600</v>
      </c>
      <c r="J9" s="20">
        <f>+F9*I9</f>
        <v>1104000</v>
      </c>
      <c r="K9" s="19">
        <f>+AVERAGE(H9,J9)</f>
        <v>1092000</v>
      </c>
    </row>
    <row r="10" spans="2:11" ht="114" x14ac:dyDescent="0.3">
      <c r="B10" s="24">
        <v>6</v>
      </c>
      <c r="C10" s="22" t="s">
        <v>128</v>
      </c>
      <c r="D10" s="23" t="s">
        <v>127</v>
      </c>
      <c r="E10" s="22" t="s">
        <v>126</v>
      </c>
      <c r="F10" s="22">
        <v>84</v>
      </c>
      <c r="G10" s="20">
        <v>24050</v>
      </c>
      <c r="H10" s="20">
        <f>+F10*G10</f>
        <v>2020200</v>
      </c>
      <c r="I10" s="20">
        <v>24650</v>
      </c>
      <c r="J10" s="20">
        <f>+F10*I10</f>
        <v>2070600</v>
      </c>
      <c r="K10" s="19">
        <f>+AVERAGE(H10,J10)</f>
        <v>2045400</v>
      </c>
    </row>
    <row r="11" spans="2:11" ht="128.25" x14ac:dyDescent="0.3">
      <c r="B11" s="24">
        <v>7</v>
      </c>
      <c r="C11" s="22" t="s">
        <v>125</v>
      </c>
      <c r="D11" s="23" t="s">
        <v>124</v>
      </c>
      <c r="E11" s="22" t="s">
        <v>97</v>
      </c>
      <c r="F11" s="22">
        <v>84</v>
      </c>
      <c r="G11" s="20">
        <v>27000</v>
      </c>
      <c r="H11" s="20">
        <f>+F11*G11</f>
        <v>2268000</v>
      </c>
      <c r="I11" s="20">
        <v>27600</v>
      </c>
      <c r="J11" s="20">
        <f>+F11*I11</f>
        <v>2318400</v>
      </c>
      <c r="K11" s="19">
        <f>+AVERAGE(H11,J11)</f>
        <v>2293200</v>
      </c>
    </row>
    <row r="12" spans="2:11" ht="114" x14ac:dyDescent="0.3">
      <c r="B12" s="24">
        <v>8</v>
      </c>
      <c r="C12" s="22" t="s">
        <v>123</v>
      </c>
      <c r="D12" s="23" t="s">
        <v>122</v>
      </c>
      <c r="E12" s="22" t="s">
        <v>121</v>
      </c>
      <c r="F12" s="22">
        <v>62</v>
      </c>
      <c r="G12" s="20">
        <v>11200</v>
      </c>
      <c r="H12" s="20">
        <f>+F12*G12</f>
        <v>694400</v>
      </c>
      <c r="I12" s="20">
        <v>11800</v>
      </c>
      <c r="J12" s="20">
        <f>+F12*I12</f>
        <v>731600</v>
      </c>
      <c r="K12" s="19">
        <f>+AVERAGE(H12,J12)</f>
        <v>713000</v>
      </c>
    </row>
    <row r="13" spans="2:11" ht="99.75" x14ac:dyDescent="0.3">
      <c r="B13" s="24">
        <v>9</v>
      </c>
      <c r="C13" s="22" t="s">
        <v>120</v>
      </c>
      <c r="D13" s="23" t="s">
        <v>119</v>
      </c>
      <c r="E13" s="22" t="s">
        <v>97</v>
      </c>
      <c r="F13" s="22">
        <v>42</v>
      </c>
      <c r="G13" s="20">
        <v>21700</v>
      </c>
      <c r="H13" s="20">
        <f>+F13*G13</f>
        <v>911400</v>
      </c>
      <c r="I13" s="20">
        <v>22300</v>
      </c>
      <c r="J13" s="20">
        <f>+F13*I13</f>
        <v>936600</v>
      </c>
      <c r="K13" s="19">
        <f>+AVERAGE(H13,J13)</f>
        <v>924000</v>
      </c>
    </row>
    <row r="14" spans="2:11" ht="128.25" x14ac:dyDescent="0.3">
      <c r="B14" s="24">
        <v>10</v>
      </c>
      <c r="C14" s="22" t="s">
        <v>118</v>
      </c>
      <c r="D14" s="23" t="s">
        <v>117</v>
      </c>
      <c r="E14" s="22" t="s">
        <v>94</v>
      </c>
      <c r="F14" s="22">
        <v>126</v>
      </c>
      <c r="G14" s="20">
        <v>13550</v>
      </c>
      <c r="H14" s="20">
        <f>+F14*G14</f>
        <v>1707300</v>
      </c>
      <c r="I14" s="20">
        <v>14150</v>
      </c>
      <c r="J14" s="20">
        <f>+F14*I14</f>
        <v>1782900</v>
      </c>
      <c r="K14" s="19">
        <f>+AVERAGE(H14,J14)</f>
        <v>1745100</v>
      </c>
    </row>
    <row r="15" spans="2:11" ht="71.25" x14ac:dyDescent="0.3">
      <c r="B15" s="24">
        <v>11</v>
      </c>
      <c r="C15" s="22" t="s">
        <v>116</v>
      </c>
      <c r="D15" s="23" t="s">
        <v>115</v>
      </c>
      <c r="E15" s="22" t="s">
        <v>114</v>
      </c>
      <c r="F15" s="22">
        <v>42</v>
      </c>
      <c r="G15" s="20">
        <v>11200</v>
      </c>
      <c r="H15" s="20">
        <f>+F15*G15</f>
        <v>470400</v>
      </c>
      <c r="I15" s="20">
        <v>11800</v>
      </c>
      <c r="J15" s="20">
        <f>+F15*I15</f>
        <v>495600</v>
      </c>
      <c r="K15" s="19">
        <f>+AVERAGE(H15,J15)</f>
        <v>483000</v>
      </c>
    </row>
    <row r="16" spans="2:11" ht="99.75" x14ac:dyDescent="0.3">
      <c r="B16" s="24">
        <v>12</v>
      </c>
      <c r="C16" s="22" t="s">
        <v>113</v>
      </c>
      <c r="D16" s="23" t="s">
        <v>112</v>
      </c>
      <c r="E16" s="22" t="s">
        <v>111</v>
      </c>
      <c r="F16" s="22">
        <v>84</v>
      </c>
      <c r="G16" s="20">
        <v>13300</v>
      </c>
      <c r="H16" s="20">
        <f>+F16*G16</f>
        <v>1117200</v>
      </c>
      <c r="I16" s="20">
        <v>13900</v>
      </c>
      <c r="J16" s="20">
        <f>+F16*I16</f>
        <v>1167600</v>
      </c>
      <c r="K16" s="19">
        <f>+AVERAGE(H16,J16)</f>
        <v>1142400</v>
      </c>
    </row>
    <row r="17" spans="2:11" ht="57" x14ac:dyDescent="0.3">
      <c r="B17" s="24">
        <v>13</v>
      </c>
      <c r="C17" s="22" t="s">
        <v>110</v>
      </c>
      <c r="D17" s="23" t="s">
        <v>109</v>
      </c>
      <c r="E17" s="22" t="s">
        <v>94</v>
      </c>
      <c r="F17" s="22">
        <v>84</v>
      </c>
      <c r="G17" s="20">
        <v>26200</v>
      </c>
      <c r="H17" s="20">
        <f>+F17*G17</f>
        <v>2200800</v>
      </c>
      <c r="I17" s="21">
        <v>26800</v>
      </c>
      <c r="J17" s="20">
        <f>+F17*I17</f>
        <v>2251200</v>
      </c>
      <c r="K17" s="19">
        <f>+AVERAGE(H17,J17)</f>
        <v>2226000</v>
      </c>
    </row>
    <row r="18" spans="2:11" ht="57" x14ac:dyDescent="0.3">
      <c r="B18" s="24">
        <v>14</v>
      </c>
      <c r="C18" s="22" t="s">
        <v>108</v>
      </c>
      <c r="D18" s="23" t="s">
        <v>107</v>
      </c>
      <c r="E18" s="22" t="s">
        <v>97</v>
      </c>
      <c r="F18" s="22">
        <v>32</v>
      </c>
      <c r="G18" s="20">
        <v>26200</v>
      </c>
      <c r="H18" s="20">
        <f>+F18*G18</f>
        <v>838400</v>
      </c>
      <c r="I18" s="21">
        <v>26800</v>
      </c>
      <c r="J18" s="20">
        <f>+F18*I18</f>
        <v>857600</v>
      </c>
      <c r="K18" s="19">
        <f>+AVERAGE(H18,J18)</f>
        <v>848000</v>
      </c>
    </row>
    <row r="19" spans="2:11" ht="114" x14ac:dyDescent="0.3">
      <c r="B19" s="24">
        <v>15</v>
      </c>
      <c r="C19" s="22" t="s">
        <v>106</v>
      </c>
      <c r="D19" s="23" t="s">
        <v>105</v>
      </c>
      <c r="E19" s="22" t="s">
        <v>97</v>
      </c>
      <c r="F19" s="22">
        <v>32</v>
      </c>
      <c r="G19" s="20">
        <v>94700</v>
      </c>
      <c r="H19" s="20">
        <f>+F19*G19</f>
        <v>3030400</v>
      </c>
      <c r="I19" s="21">
        <v>95300</v>
      </c>
      <c r="J19" s="20">
        <f>+F19*I19</f>
        <v>3049600</v>
      </c>
      <c r="K19" s="19">
        <f>+AVERAGE(H19,J19)</f>
        <v>3040000</v>
      </c>
    </row>
    <row r="20" spans="2:11" ht="57" x14ac:dyDescent="0.3">
      <c r="B20" s="24">
        <v>16</v>
      </c>
      <c r="C20" s="22" t="s">
        <v>104</v>
      </c>
      <c r="D20" s="23" t="s">
        <v>103</v>
      </c>
      <c r="E20" s="22" t="s">
        <v>97</v>
      </c>
      <c r="F20" s="22">
        <v>32</v>
      </c>
      <c r="G20" s="20">
        <v>27000</v>
      </c>
      <c r="H20" s="20">
        <f>+F20*G20</f>
        <v>864000</v>
      </c>
      <c r="I20" s="21">
        <v>27600</v>
      </c>
      <c r="J20" s="20">
        <f>+F20*I20</f>
        <v>883200</v>
      </c>
      <c r="K20" s="19">
        <f>+AVERAGE(H20,J20)</f>
        <v>873600</v>
      </c>
    </row>
    <row r="21" spans="2:11" ht="71.25" x14ac:dyDescent="0.3">
      <c r="B21" s="24">
        <v>17</v>
      </c>
      <c r="C21" s="22" t="s">
        <v>102</v>
      </c>
      <c r="D21" s="23" t="s">
        <v>101</v>
      </c>
      <c r="E21" s="22" t="s">
        <v>100</v>
      </c>
      <c r="F21" s="22">
        <v>126</v>
      </c>
      <c r="G21" s="20">
        <v>24050</v>
      </c>
      <c r="H21" s="20">
        <f>+F21*G21</f>
        <v>3030300</v>
      </c>
      <c r="I21" s="21">
        <v>24650</v>
      </c>
      <c r="J21" s="20">
        <f>+F21*I21</f>
        <v>3105900</v>
      </c>
      <c r="K21" s="19">
        <f>+AVERAGE(H21,J21)</f>
        <v>3068100</v>
      </c>
    </row>
    <row r="22" spans="2:11" ht="57" x14ac:dyDescent="0.3">
      <c r="B22" s="24">
        <v>18</v>
      </c>
      <c r="C22" s="22" t="s">
        <v>99</v>
      </c>
      <c r="D22" s="23" t="s">
        <v>98</v>
      </c>
      <c r="E22" s="22" t="s">
        <v>97</v>
      </c>
      <c r="F22" s="22">
        <v>44</v>
      </c>
      <c r="G22" s="20">
        <v>48800</v>
      </c>
      <c r="H22" s="20">
        <f>+F22*G22</f>
        <v>2147200</v>
      </c>
      <c r="I22" s="21">
        <v>49400</v>
      </c>
      <c r="J22" s="20">
        <f>+F22*I22</f>
        <v>2173600</v>
      </c>
      <c r="K22" s="19">
        <f>+AVERAGE(H22,J22)</f>
        <v>2160400</v>
      </c>
    </row>
    <row r="23" spans="2:11" ht="114" x14ac:dyDescent="0.3">
      <c r="B23" s="24">
        <v>19</v>
      </c>
      <c r="C23" s="22" t="s">
        <v>96</v>
      </c>
      <c r="D23" s="23" t="s">
        <v>95</v>
      </c>
      <c r="E23" s="22" t="s">
        <v>94</v>
      </c>
      <c r="F23" s="22">
        <v>84</v>
      </c>
      <c r="G23" s="20">
        <v>24050</v>
      </c>
      <c r="H23" s="20">
        <f>+F23*G23</f>
        <v>2020200</v>
      </c>
      <c r="I23" s="21">
        <v>24650</v>
      </c>
      <c r="J23" s="20">
        <f>+F23*I23</f>
        <v>2070600</v>
      </c>
      <c r="K23" s="19">
        <f>+AVERAGE(H23,J23)</f>
        <v>2045400</v>
      </c>
    </row>
    <row r="24" spans="2:11" ht="114" x14ac:dyDescent="0.3">
      <c r="B24" s="24">
        <v>20</v>
      </c>
      <c r="C24" s="22" t="s">
        <v>93</v>
      </c>
      <c r="D24" s="23" t="s">
        <v>92</v>
      </c>
      <c r="E24" s="22" t="s">
        <v>91</v>
      </c>
      <c r="F24" s="22">
        <v>40</v>
      </c>
      <c r="G24" s="20">
        <v>17500</v>
      </c>
      <c r="H24" s="20">
        <f>+F24*G24</f>
        <v>700000</v>
      </c>
      <c r="I24" s="21">
        <v>18100</v>
      </c>
      <c r="J24" s="20">
        <f>+F24*I24</f>
        <v>724000</v>
      </c>
      <c r="K24" s="19">
        <f>+AVERAGE(H24,J24)</f>
        <v>712000</v>
      </c>
    </row>
    <row r="25" spans="2:11" ht="42.75" x14ac:dyDescent="0.3">
      <c r="B25" s="24">
        <v>21</v>
      </c>
      <c r="C25" s="22" t="s">
        <v>90</v>
      </c>
      <c r="D25" s="23" t="s">
        <v>89</v>
      </c>
      <c r="E25" s="22" t="s">
        <v>2</v>
      </c>
      <c r="F25" s="22">
        <v>20</v>
      </c>
      <c r="G25" s="20">
        <v>6700</v>
      </c>
      <c r="H25" s="20">
        <f>+F25*G25</f>
        <v>134000</v>
      </c>
      <c r="I25" s="21">
        <v>7300</v>
      </c>
      <c r="J25" s="20">
        <f>+F25*I25</f>
        <v>146000</v>
      </c>
      <c r="K25" s="19">
        <f>+AVERAGE(H25,J25)</f>
        <v>140000</v>
      </c>
    </row>
    <row r="26" spans="2:11" ht="57" x14ac:dyDescent="0.3">
      <c r="B26" s="24">
        <v>22</v>
      </c>
      <c r="C26" s="22" t="s">
        <v>88</v>
      </c>
      <c r="D26" s="23" t="s">
        <v>87</v>
      </c>
      <c r="E26" s="22" t="s">
        <v>2</v>
      </c>
      <c r="F26" s="22">
        <v>84</v>
      </c>
      <c r="G26" s="20">
        <v>17700</v>
      </c>
      <c r="H26" s="20">
        <f>+F26*G26</f>
        <v>1486800</v>
      </c>
      <c r="I26" s="21">
        <v>18300</v>
      </c>
      <c r="J26" s="20">
        <f>+F26*I26</f>
        <v>1537200</v>
      </c>
      <c r="K26" s="19">
        <f>+AVERAGE(H26,J26)</f>
        <v>1512000</v>
      </c>
    </row>
    <row r="27" spans="2:11" ht="57" x14ac:dyDescent="0.3">
      <c r="B27" s="24">
        <v>23</v>
      </c>
      <c r="C27" s="22" t="s">
        <v>86</v>
      </c>
      <c r="D27" s="23" t="s">
        <v>85</v>
      </c>
      <c r="E27" s="22" t="s">
        <v>84</v>
      </c>
      <c r="F27" s="22">
        <v>84</v>
      </c>
      <c r="G27" s="20">
        <v>14700</v>
      </c>
      <c r="H27" s="20">
        <f>+F27*G27</f>
        <v>1234800</v>
      </c>
      <c r="I27" s="21">
        <v>15300</v>
      </c>
      <c r="J27" s="20">
        <f>+F27*I27</f>
        <v>1285200</v>
      </c>
      <c r="K27" s="19">
        <f>+AVERAGE(H27,J27)</f>
        <v>1260000</v>
      </c>
    </row>
    <row r="28" spans="2:11" ht="57" x14ac:dyDescent="0.3">
      <c r="B28" s="24">
        <v>24</v>
      </c>
      <c r="C28" s="22" t="s">
        <v>83</v>
      </c>
      <c r="D28" s="23" t="s">
        <v>82</v>
      </c>
      <c r="E28" s="22" t="s">
        <v>2</v>
      </c>
      <c r="F28" s="22">
        <v>40</v>
      </c>
      <c r="G28" s="20">
        <v>600</v>
      </c>
      <c r="H28" s="20">
        <f>+F28*G28</f>
        <v>24000</v>
      </c>
      <c r="I28" s="21">
        <v>1200</v>
      </c>
      <c r="J28" s="20">
        <f>+F28*I28</f>
        <v>48000</v>
      </c>
      <c r="K28" s="19">
        <f>+AVERAGE(H28,J28)</f>
        <v>36000</v>
      </c>
    </row>
    <row r="29" spans="2:11" ht="28.5" x14ac:dyDescent="0.3">
      <c r="B29" s="24">
        <v>25</v>
      </c>
      <c r="C29" s="22" t="s">
        <v>81</v>
      </c>
      <c r="D29" s="23" t="s">
        <v>80</v>
      </c>
      <c r="E29" s="22" t="s">
        <v>2</v>
      </c>
      <c r="F29" s="22">
        <v>66</v>
      </c>
      <c r="G29" s="20">
        <v>1300</v>
      </c>
      <c r="H29" s="20">
        <f>+F29*G29</f>
        <v>85800</v>
      </c>
      <c r="I29" s="21">
        <v>1900</v>
      </c>
      <c r="J29" s="20">
        <f>+F29*I29</f>
        <v>125400</v>
      </c>
      <c r="K29" s="19">
        <f>+AVERAGE(H29,J29)</f>
        <v>105600</v>
      </c>
    </row>
    <row r="30" spans="2:11" ht="71.25" x14ac:dyDescent="0.3">
      <c r="B30" s="24">
        <v>26</v>
      </c>
      <c r="C30" s="22" t="s">
        <v>79</v>
      </c>
      <c r="D30" s="23" t="s">
        <v>78</v>
      </c>
      <c r="E30" s="22" t="s">
        <v>2</v>
      </c>
      <c r="F30" s="22">
        <v>42</v>
      </c>
      <c r="G30" s="20">
        <v>8100</v>
      </c>
      <c r="H30" s="20">
        <f>+F30*G30</f>
        <v>340200</v>
      </c>
      <c r="I30" s="21">
        <v>8700</v>
      </c>
      <c r="J30" s="20">
        <f>+F30*I30</f>
        <v>365400</v>
      </c>
      <c r="K30" s="19">
        <f>+AVERAGE(H30,J30)</f>
        <v>352800</v>
      </c>
    </row>
    <row r="31" spans="2:11" ht="71.25" x14ac:dyDescent="0.3">
      <c r="B31" s="24">
        <v>27</v>
      </c>
      <c r="C31" s="22" t="s">
        <v>77</v>
      </c>
      <c r="D31" s="23" t="s">
        <v>76</v>
      </c>
      <c r="E31" s="22" t="s">
        <v>2</v>
      </c>
      <c r="F31" s="22">
        <v>42</v>
      </c>
      <c r="G31" s="20">
        <v>8550</v>
      </c>
      <c r="H31" s="20">
        <f>+F31*G31</f>
        <v>359100</v>
      </c>
      <c r="I31" s="21">
        <v>9150</v>
      </c>
      <c r="J31" s="20">
        <f>+F31*I31</f>
        <v>384300</v>
      </c>
      <c r="K31" s="19">
        <f>+AVERAGE(H31,J31)</f>
        <v>371700</v>
      </c>
    </row>
    <row r="32" spans="2:11" ht="42.75" x14ac:dyDescent="0.3">
      <c r="B32" s="24">
        <v>28</v>
      </c>
      <c r="C32" s="22" t="s">
        <v>75</v>
      </c>
      <c r="D32" s="23" t="s">
        <v>74</v>
      </c>
      <c r="E32" s="22" t="s">
        <v>2</v>
      </c>
      <c r="F32" s="22">
        <v>0</v>
      </c>
      <c r="G32" s="20">
        <v>17500</v>
      </c>
      <c r="H32" s="20">
        <f>+F32*G32</f>
        <v>0</v>
      </c>
      <c r="I32" s="21">
        <v>18100</v>
      </c>
      <c r="J32" s="20">
        <f>+F32*I32</f>
        <v>0</v>
      </c>
      <c r="K32" s="19">
        <f>+AVERAGE(H32,J32)</f>
        <v>0</v>
      </c>
    </row>
    <row r="33" spans="2:11" ht="57" x14ac:dyDescent="0.3">
      <c r="B33" s="24">
        <v>29</v>
      </c>
      <c r="C33" s="22" t="s">
        <v>73</v>
      </c>
      <c r="D33" s="23" t="s">
        <v>72</v>
      </c>
      <c r="E33" s="22" t="s">
        <v>2</v>
      </c>
      <c r="F33" s="22">
        <v>42</v>
      </c>
      <c r="G33" s="20">
        <v>10800</v>
      </c>
      <c r="H33" s="20">
        <f>+F33*G33</f>
        <v>453600</v>
      </c>
      <c r="I33" s="21">
        <v>11400</v>
      </c>
      <c r="J33" s="20">
        <f>+F33*I33</f>
        <v>478800</v>
      </c>
      <c r="K33" s="19">
        <f>+AVERAGE(H33,J33)</f>
        <v>466200</v>
      </c>
    </row>
    <row r="34" spans="2:11" ht="85.5" x14ac:dyDescent="0.3">
      <c r="B34" s="24">
        <v>30</v>
      </c>
      <c r="C34" s="22" t="s">
        <v>71</v>
      </c>
      <c r="D34" s="23" t="s">
        <v>70</v>
      </c>
      <c r="E34" s="22" t="s">
        <v>2</v>
      </c>
      <c r="F34" s="22">
        <v>42</v>
      </c>
      <c r="G34" s="20">
        <v>23100</v>
      </c>
      <c r="H34" s="20">
        <f>+F34*G34</f>
        <v>970200</v>
      </c>
      <c r="I34" s="21">
        <v>23700</v>
      </c>
      <c r="J34" s="20">
        <f>+F34*I34</f>
        <v>995400</v>
      </c>
      <c r="K34" s="19">
        <f>+AVERAGE(H34,J34)</f>
        <v>982800</v>
      </c>
    </row>
    <row r="35" spans="2:11" ht="42.75" x14ac:dyDescent="0.3">
      <c r="B35" s="24">
        <v>31</v>
      </c>
      <c r="C35" s="22" t="s">
        <v>69</v>
      </c>
      <c r="D35" s="23" t="s">
        <v>68</v>
      </c>
      <c r="E35" s="22" t="s">
        <v>2</v>
      </c>
      <c r="F35" s="22">
        <v>84</v>
      </c>
      <c r="G35" s="20">
        <v>16000</v>
      </c>
      <c r="H35" s="20">
        <f>+F35*G35</f>
        <v>1344000</v>
      </c>
      <c r="I35" s="21">
        <v>16600</v>
      </c>
      <c r="J35" s="20">
        <f>+F35*I35</f>
        <v>1394400</v>
      </c>
      <c r="K35" s="19">
        <f>+AVERAGE(H35,J35)</f>
        <v>1369200</v>
      </c>
    </row>
    <row r="36" spans="2:11" ht="42.75" x14ac:dyDescent="0.3">
      <c r="B36" s="24">
        <v>32</v>
      </c>
      <c r="C36" s="22" t="s">
        <v>67</v>
      </c>
      <c r="D36" s="23" t="s">
        <v>66</v>
      </c>
      <c r="E36" s="22" t="s">
        <v>2</v>
      </c>
      <c r="F36" s="22">
        <v>84</v>
      </c>
      <c r="G36" s="20">
        <v>5200</v>
      </c>
      <c r="H36" s="20">
        <f>+F36*G36</f>
        <v>436800</v>
      </c>
      <c r="I36" s="21">
        <v>5800</v>
      </c>
      <c r="J36" s="20">
        <f>+F36*I36</f>
        <v>487200</v>
      </c>
      <c r="K36" s="19">
        <f>+AVERAGE(H36,J36)</f>
        <v>462000</v>
      </c>
    </row>
    <row r="37" spans="2:11" ht="57" x14ac:dyDescent="0.3">
      <c r="B37" s="24">
        <v>33</v>
      </c>
      <c r="C37" s="22" t="s">
        <v>65</v>
      </c>
      <c r="D37" s="23" t="s">
        <v>64</v>
      </c>
      <c r="E37" s="22" t="s">
        <v>2</v>
      </c>
      <c r="F37" s="22">
        <v>42</v>
      </c>
      <c r="G37" s="20">
        <v>21350</v>
      </c>
      <c r="H37" s="20">
        <f>+F37*G37</f>
        <v>896700</v>
      </c>
      <c r="I37" s="21">
        <v>21950</v>
      </c>
      <c r="J37" s="20">
        <f>+F37*I37</f>
        <v>921900</v>
      </c>
      <c r="K37" s="19">
        <f>+AVERAGE(H37,J37)</f>
        <v>909300</v>
      </c>
    </row>
    <row r="38" spans="2:11" ht="57" x14ac:dyDescent="0.3">
      <c r="B38" s="24">
        <v>34</v>
      </c>
      <c r="C38" s="22" t="s">
        <v>63</v>
      </c>
      <c r="D38" s="23" t="s">
        <v>62</v>
      </c>
      <c r="E38" s="22" t="s">
        <v>55</v>
      </c>
      <c r="F38" s="22">
        <v>192</v>
      </c>
      <c r="G38" s="20">
        <v>9000</v>
      </c>
      <c r="H38" s="20">
        <f>+F38*G38</f>
        <v>1728000</v>
      </c>
      <c r="I38" s="21">
        <v>9600</v>
      </c>
      <c r="J38" s="20">
        <f>+F38*I38</f>
        <v>1843200</v>
      </c>
      <c r="K38" s="19">
        <f>+AVERAGE(H38,J38)</f>
        <v>1785600</v>
      </c>
    </row>
    <row r="39" spans="2:11" ht="57" x14ac:dyDescent="0.3">
      <c r="B39" s="24">
        <v>35</v>
      </c>
      <c r="C39" s="22" t="s">
        <v>61</v>
      </c>
      <c r="D39" s="23" t="s">
        <v>60</v>
      </c>
      <c r="E39" s="22" t="s">
        <v>55</v>
      </c>
      <c r="F39" s="22">
        <v>192</v>
      </c>
      <c r="G39" s="20">
        <v>11050</v>
      </c>
      <c r="H39" s="20">
        <f>+F39*G39</f>
        <v>2121600</v>
      </c>
      <c r="I39" s="21">
        <v>11650</v>
      </c>
      <c r="J39" s="20">
        <f>+F39*I39</f>
        <v>2236800</v>
      </c>
      <c r="K39" s="19">
        <f>+AVERAGE(H39,J39)</f>
        <v>2179200</v>
      </c>
    </row>
    <row r="40" spans="2:11" ht="57" x14ac:dyDescent="0.3">
      <c r="B40" s="24">
        <v>36</v>
      </c>
      <c r="C40" s="22" t="s">
        <v>59</v>
      </c>
      <c r="D40" s="23" t="s">
        <v>58</v>
      </c>
      <c r="E40" s="22" t="s">
        <v>55</v>
      </c>
      <c r="F40" s="22">
        <v>192</v>
      </c>
      <c r="G40" s="20">
        <v>11050</v>
      </c>
      <c r="H40" s="20">
        <f>+F40*G40</f>
        <v>2121600</v>
      </c>
      <c r="I40" s="21">
        <v>11650</v>
      </c>
      <c r="J40" s="20">
        <f>+F40*I40</f>
        <v>2236800</v>
      </c>
      <c r="K40" s="19">
        <f>+AVERAGE(H40,J40)</f>
        <v>2179200</v>
      </c>
    </row>
    <row r="41" spans="2:11" ht="71.25" x14ac:dyDescent="0.3">
      <c r="B41" s="24">
        <v>37</v>
      </c>
      <c r="C41" s="22" t="s">
        <v>57</v>
      </c>
      <c r="D41" s="23" t="s">
        <v>56</v>
      </c>
      <c r="E41" s="22" t="s">
        <v>55</v>
      </c>
      <c r="F41" s="22">
        <v>192</v>
      </c>
      <c r="G41" s="20">
        <v>11050</v>
      </c>
      <c r="H41" s="20">
        <f>+F41*G41</f>
        <v>2121600</v>
      </c>
      <c r="I41" s="21">
        <v>11650</v>
      </c>
      <c r="J41" s="20">
        <f>+F41*I41</f>
        <v>2236800</v>
      </c>
      <c r="K41" s="19">
        <f>+AVERAGE(H41,J41)</f>
        <v>2179200</v>
      </c>
    </row>
    <row r="42" spans="2:11" ht="71.25" x14ac:dyDescent="0.3">
      <c r="B42" s="24">
        <v>38</v>
      </c>
      <c r="C42" s="22" t="s">
        <v>54</v>
      </c>
      <c r="D42" s="23" t="s">
        <v>53</v>
      </c>
      <c r="E42" s="22" t="s">
        <v>52</v>
      </c>
      <c r="F42" s="22">
        <v>23</v>
      </c>
      <c r="G42" s="20">
        <v>8100</v>
      </c>
      <c r="H42" s="20">
        <f>+F42*G42</f>
        <v>186300</v>
      </c>
      <c r="I42" s="21">
        <v>8700</v>
      </c>
      <c r="J42" s="20">
        <f>+F42*I42</f>
        <v>200100</v>
      </c>
      <c r="K42" s="19">
        <f>+AVERAGE(H42,J42)</f>
        <v>193200</v>
      </c>
    </row>
    <row r="43" spans="2:11" ht="42.75" x14ac:dyDescent="0.3">
      <c r="B43" s="24">
        <v>39</v>
      </c>
      <c r="C43" s="22" t="s">
        <v>51</v>
      </c>
      <c r="D43" s="23" t="s">
        <v>50</v>
      </c>
      <c r="E43" s="22" t="s">
        <v>47</v>
      </c>
      <c r="F43" s="22">
        <v>72</v>
      </c>
      <c r="G43" s="20">
        <v>2300</v>
      </c>
      <c r="H43" s="20">
        <f>+F43*G43</f>
        <v>165600</v>
      </c>
      <c r="I43" s="21">
        <v>2900</v>
      </c>
      <c r="J43" s="20">
        <f>+F43*I43</f>
        <v>208800</v>
      </c>
      <c r="K43" s="19">
        <f>+AVERAGE(H43,J43)</f>
        <v>187200</v>
      </c>
    </row>
    <row r="44" spans="2:11" ht="42.75" x14ac:dyDescent="0.3">
      <c r="B44" s="24">
        <v>40</v>
      </c>
      <c r="C44" s="22" t="s">
        <v>49</v>
      </c>
      <c r="D44" s="23" t="s">
        <v>48</v>
      </c>
      <c r="E44" s="22" t="s">
        <v>47</v>
      </c>
      <c r="F44" s="22">
        <v>120</v>
      </c>
      <c r="G44" s="20">
        <v>15700</v>
      </c>
      <c r="H44" s="20">
        <f>+F44*G44</f>
        <v>1884000</v>
      </c>
      <c r="I44" s="21">
        <v>16300</v>
      </c>
      <c r="J44" s="20">
        <f>+F44*I44</f>
        <v>1956000</v>
      </c>
      <c r="K44" s="19">
        <f>+AVERAGE(H44,J44)</f>
        <v>1920000</v>
      </c>
    </row>
    <row r="45" spans="2:11" ht="42.75" x14ac:dyDescent="0.3">
      <c r="B45" s="24">
        <v>41</v>
      </c>
      <c r="C45" s="22" t="s">
        <v>46</v>
      </c>
      <c r="D45" s="23" t="s">
        <v>45</v>
      </c>
      <c r="E45" s="22" t="s">
        <v>2</v>
      </c>
      <c r="F45" s="22">
        <v>126</v>
      </c>
      <c r="G45" s="20">
        <v>8800</v>
      </c>
      <c r="H45" s="20">
        <f>+F45*G45</f>
        <v>1108800</v>
      </c>
      <c r="I45" s="21">
        <v>9400</v>
      </c>
      <c r="J45" s="20">
        <f>+F45*I45</f>
        <v>1184400</v>
      </c>
      <c r="K45" s="19">
        <f>+AVERAGE(H45,J45)</f>
        <v>1146600</v>
      </c>
    </row>
    <row r="46" spans="2:11" ht="28.5" x14ac:dyDescent="0.3">
      <c r="B46" s="24">
        <v>42</v>
      </c>
      <c r="C46" s="22" t="s">
        <v>44</v>
      </c>
      <c r="D46" s="23" t="s">
        <v>43</v>
      </c>
      <c r="E46" s="22" t="s">
        <v>42</v>
      </c>
      <c r="F46" s="22">
        <v>472</v>
      </c>
      <c r="G46" s="20">
        <v>9700</v>
      </c>
      <c r="H46" s="20">
        <f>+F46*G46</f>
        <v>4578400</v>
      </c>
      <c r="I46" s="21">
        <v>10300</v>
      </c>
      <c r="J46" s="20">
        <f>+F46*I46</f>
        <v>4861600</v>
      </c>
      <c r="K46" s="19">
        <f>+AVERAGE(H46,J46)</f>
        <v>4720000</v>
      </c>
    </row>
    <row r="47" spans="2:11" ht="85.5" x14ac:dyDescent="0.3">
      <c r="B47" s="24">
        <v>43</v>
      </c>
      <c r="C47" s="22" t="s">
        <v>41</v>
      </c>
      <c r="D47" s="23" t="s">
        <v>40</v>
      </c>
      <c r="E47" s="22" t="s">
        <v>39</v>
      </c>
      <c r="F47" s="22">
        <v>305</v>
      </c>
      <c r="G47" s="20">
        <v>14700</v>
      </c>
      <c r="H47" s="20">
        <f>+F47*G47</f>
        <v>4483500</v>
      </c>
      <c r="I47" s="21">
        <v>15300</v>
      </c>
      <c r="J47" s="20">
        <f>+F47*I47</f>
        <v>4666500</v>
      </c>
      <c r="K47" s="19">
        <f>+AVERAGE(H47,J47)</f>
        <v>4575000</v>
      </c>
    </row>
    <row r="48" spans="2:11" ht="42.75" x14ac:dyDescent="0.3">
      <c r="B48" s="24">
        <v>44</v>
      </c>
      <c r="C48" s="22" t="s">
        <v>38</v>
      </c>
      <c r="D48" s="23" t="s">
        <v>37</v>
      </c>
      <c r="E48" s="22" t="s">
        <v>36</v>
      </c>
      <c r="F48" s="22">
        <v>50</v>
      </c>
      <c r="G48" s="20">
        <v>16700</v>
      </c>
      <c r="H48" s="20">
        <f>+F48*G48</f>
        <v>835000</v>
      </c>
      <c r="I48" s="21">
        <v>17300</v>
      </c>
      <c r="J48" s="20">
        <f>+F48*I48</f>
        <v>865000</v>
      </c>
      <c r="K48" s="19">
        <f>+AVERAGE(H48,J48)</f>
        <v>850000</v>
      </c>
    </row>
    <row r="49" spans="2:12" ht="114" x14ac:dyDescent="0.3">
      <c r="B49" s="24">
        <v>45</v>
      </c>
      <c r="C49" s="22" t="s">
        <v>35</v>
      </c>
      <c r="D49" s="23" t="s">
        <v>34</v>
      </c>
      <c r="E49" s="22" t="s">
        <v>33</v>
      </c>
      <c r="F49" s="22">
        <v>90</v>
      </c>
      <c r="G49" s="20">
        <v>4500</v>
      </c>
      <c r="H49" s="20">
        <f>+F49*G49</f>
        <v>405000</v>
      </c>
      <c r="I49" s="21">
        <v>5100</v>
      </c>
      <c r="J49" s="20">
        <f>+F49*I49</f>
        <v>459000</v>
      </c>
      <c r="K49" s="19">
        <f>+AVERAGE(H49,J49)</f>
        <v>432000</v>
      </c>
    </row>
    <row r="50" spans="2:12" ht="71.25" x14ac:dyDescent="0.3">
      <c r="B50" s="24">
        <v>46</v>
      </c>
      <c r="C50" s="22" t="s">
        <v>32</v>
      </c>
      <c r="D50" s="23" t="s">
        <v>31</v>
      </c>
      <c r="E50" s="22" t="s">
        <v>2</v>
      </c>
      <c r="F50" s="22">
        <v>30</v>
      </c>
      <c r="G50" s="20">
        <v>5700</v>
      </c>
      <c r="H50" s="20">
        <f>+F50*G50</f>
        <v>171000</v>
      </c>
      <c r="I50" s="21">
        <v>6300</v>
      </c>
      <c r="J50" s="20">
        <f>+F50*I50</f>
        <v>189000</v>
      </c>
      <c r="K50" s="19">
        <f>+AVERAGE(H50,J50)</f>
        <v>180000</v>
      </c>
    </row>
    <row r="51" spans="2:12" ht="128.25" x14ac:dyDescent="0.3">
      <c r="B51" s="24">
        <v>47</v>
      </c>
      <c r="C51" s="22" t="s">
        <v>30</v>
      </c>
      <c r="D51" s="25" t="s">
        <v>29</v>
      </c>
      <c r="E51" s="22" t="s">
        <v>28</v>
      </c>
      <c r="F51" s="22">
        <v>553</v>
      </c>
      <c r="G51" s="20">
        <v>35700</v>
      </c>
      <c r="H51" s="20">
        <f>+F51*G51</f>
        <v>19742100</v>
      </c>
      <c r="I51" s="21">
        <v>36300</v>
      </c>
      <c r="J51" s="20">
        <f>+F51*I51</f>
        <v>20073900</v>
      </c>
      <c r="K51" s="19">
        <f>+AVERAGE(H51,J51)</f>
        <v>19908000</v>
      </c>
    </row>
    <row r="52" spans="2:12" ht="42.75" x14ac:dyDescent="0.3">
      <c r="B52" s="24">
        <v>48</v>
      </c>
      <c r="C52" s="22" t="s">
        <v>27</v>
      </c>
      <c r="D52" s="23" t="s">
        <v>26</v>
      </c>
      <c r="E52" s="22" t="s">
        <v>25</v>
      </c>
      <c r="F52" s="22">
        <v>96</v>
      </c>
      <c r="G52" s="20">
        <v>19700</v>
      </c>
      <c r="H52" s="20">
        <f>+F52*G52</f>
        <v>1891200</v>
      </c>
      <c r="I52" s="21">
        <v>20300</v>
      </c>
      <c r="J52" s="20">
        <f>+F52*I52</f>
        <v>1948800</v>
      </c>
      <c r="K52" s="19">
        <f>+AVERAGE(H52,J52)</f>
        <v>1920000</v>
      </c>
    </row>
    <row r="53" spans="2:12" ht="57" x14ac:dyDescent="0.3">
      <c r="B53" s="24">
        <v>49</v>
      </c>
      <c r="C53" s="22" t="s">
        <v>24</v>
      </c>
      <c r="D53" s="23" t="s">
        <v>23</v>
      </c>
      <c r="E53" s="22" t="s">
        <v>22</v>
      </c>
      <c r="F53" s="22">
        <v>226</v>
      </c>
      <c r="G53" s="20">
        <v>6700</v>
      </c>
      <c r="H53" s="20">
        <f>+F53*G53</f>
        <v>1514200</v>
      </c>
      <c r="I53" s="21">
        <v>7300</v>
      </c>
      <c r="J53" s="20">
        <f>+F53*I53</f>
        <v>1649800</v>
      </c>
      <c r="K53" s="19">
        <f>+AVERAGE(H53,J53)</f>
        <v>1582000</v>
      </c>
    </row>
    <row r="54" spans="2:12" ht="85.5" x14ac:dyDescent="0.3">
      <c r="B54" s="24">
        <v>50</v>
      </c>
      <c r="C54" s="22" t="s">
        <v>21</v>
      </c>
      <c r="D54" s="23" t="s">
        <v>20</v>
      </c>
      <c r="E54" s="22" t="s">
        <v>19</v>
      </c>
      <c r="F54" s="22">
        <v>100</v>
      </c>
      <c r="G54" s="20">
        <v>19700</v>
      </c>
      <c r="H54" s="20">
        <f>+F54*G54</f>
        <v>1970000</v>
      </c>
      <c r="I54" s="21">
        <v>20300</v>
      </c>
      <c r="J54" s="20">
        <f>+F54*I54</f>
        <v>2030000</v>
      </c>
      <c r="K54" s="19">
        <f>+AVERAGE(H54,J54)</f>
        <v>2000000</v>
      </c>
    </row>
    <row r="55" spans="2:12" ht="42.75" x14ac:dyDescent="0.3">
      <c r="B55" s="24">
        <v>51</v>
      </c>
      <c r="C55" s="22" t="s">
        <v>18</v>
      </c>
      <c r="D55" s="23" t="s">
        <v>17</v>
      </c>
      <c r="E55" s="22" t="s">
        <v>16</v>
      </c>
      <c r="F55" s="22">
        <v>237</v>
      </c>
      <c r="G55" s="20">
        <v>7700</v>
      </c>
      <c r="H55" s="20">
        <f>+F55*G55</f>
        <v>1824900</v>
      </c>
      <c r="I55" s="21">
        <v>8300</v>
      </c>
      <c r="J55" s="20">
        <f>+F55*I55</f>
        <v>1967100</v>
      </c>
      <c r="K55" s="19">
        <f>+AVERAGE(H55,J55)</f>
        <v>1896000</v>
      </c>
    </row>
    <row r="56" spans="2:12" ht="42.75" x14ac:dyDescent="0.3">
      <c r="B56" s="24">
        <v>52</v>
      </c>
      <c r="C56" s="22" t="s">
        <v>15</v>
      </c>
      <c r="D56" s="23" t="s">
        <v>14</v>
      </c>
      <c r="E56" s="22" t="s">
        <v>13</v>
      </c>
      <c r="F56" s="22">
        <v>70</v>
      </c>
      <c r="G56" s="20">
        <v>15700</v>
      </c>
      <c r="H56" s="20">
        <f>+F56*G56</f>
        <v>1099000</v>
      </c>
      <c r="I56" s="21">
        <v>16300</v>
      </c>
      <c r="J56" s="20">
        <f>+F56*I56</f>
        <v>1141000</v>
      </c>
      <c r="K56" s="19">
        <f>+AVERAGE(H56,J56)</f>
        <v>1120000</v>
      </c>
    </row>
    <row r="57" spans="2:12" ht="71.25" x14ac:dyDescent="0.3">
      <c r="B57" s="24">
        <v>53</v>
      </c>
      <c r="C57" s="22" t="s">
        <v>12</v>
      </c>
      <c r="D57" s="23" t="s">
        <v>11</v>
      </c>
      <c r="E57" s="22" t="s">
        <v>2</v>
      </c>
      <c r="F57" s="22">
        <v>21</v>
      </c>
      <c r="G57" s="20">
        <v>6700</v>
      </c>
      <c r="H57" s="20">
        <f>+F57*G57</f>
        <v>140700</v>
      </c>
      <c r="I57" s="21">
        <v>7300</v>
      </c>
      <c r="J57" s="20">
        <f>+F57*I57</f>
        <v>153300</v>
      </c>
      <c r="K57" s="19">
        <f>+AVERAGE(H57,J57)</f>
        <v>147000</v>
      </c>
    </row>
    <row r="58" spans="2:12" ht="42.75" x14ac:dyDescent="0.3">
      <c r="B58" s="24">
        <v>54</v>
      </c>
      <c r="C58" s="22" t="s">
        <v>10</v>
      </c>
      <c r="D58" s="23" t="s">
        <v>9</v>
      </c>
      <c r="E58" s="22" t="s">
        <v>2</v>
      </c>
      <c r="F58" s="22">
        <v>21</v>
      </c>
      <c r="G58" s="20">
        <v>8700</v>
      </c>
      <c r="H58" s="20">
        <f>+F58*G58</f>
        <v>182700</v>
      </c>
      <c r="I58" s="21">
        <v>9300</v>
      </c>
      <c r="J58" s="20">
        <f>+F58*I58</f>
        <v>195300</v>
      </c>
      <c r="K58" s="19">
        <f>+AVERAGE(H58,J58)</f>
        <v>189000</v>
      </c>
    </row>
    <row r="59" spans="2:12" ht="57" x14ac:dyDescent="0.3">
      <c r="B59" s="24">
        <v>55</v>
      </c>
      <c r="C59" s="22" t="s">
        <v>8</v>
      </c>
      <c r="D59" s="23" t="s">
        <v>7</v>
      </c>
      <c r="E59" s="22" t="s">
        <v>2</v>
      </c>
      <c r="F59" s="22">
        <v>42</v>
      </c>
      <c r="G59" s="20">
        <v>5500</v>
      </c>
      <c r="H59" s="20">
        <f>+F59*G59</f>
        <v>231000</v>
      </c>
      <c r="I59" s="21">
        <v>6100</v>
      </c>
      <c r="J59" s="20">
        <f>+F59*I59</f>
        <v>256200</v>
      </c>
      <c r="K59" s="19">
        <f>+AVERAGE(H59,J59)</f>
        <v>243600</v>
      </c>
    </row>
    <row r="60" spans="2:12" ht="28.5" x14ac:dyDescent="0.3">
      <c r="B60" s="24">
        <v>56</v>
      </c>
      <c r="C60" s="22" t="s">
        <v>6</v>
      </c>
      <c r="D60" s="23" t="s">
        <v>5</v>
      </c>
      <c r="E60" s="22" t="s">
        <v>2</v>
      </c>
      <c r="F60" s="22">
        <v>22</v>
      </c>
      <c r="G60" s="20">
        <v>16700</v>
      </c>
      <c r="H60" s="20">
        <f>+F60*G60</f>
        <v>367400</v>
      </c>
      <c r="I60" s="21">
        <v>17300</v>
      </c>
      <c r="J60" s="20">
        <f>+F60*I60</f>
        <v>380600</v>
      </c>
      <c r="K60" s="19">
        <f>+AVERAGE(H60,J60)</f>
        <v>374000</v>
      </c>
    </row>
    <row r="61" spans="2:12" ht="86.25" thickBot="1" x14ac:dyDescent="0.35">
      <c r="B61" s="18">
        <v>57</v>
      </c>
      <c r="C61" s="16" t="s">
        <v>4</v>
      </c>
      <c r="D61" s="17" t="s">
        <v>3</v>
      </c>
      <c r="E61" s="16" t="s">
        <v>2</v>
      </c>
      <c r="F61" s="16">
        <v>21</v>
      </c>
      <c r="G61" s="14">
        <v>32300</v>
      </c>
      <c r="H61" s="14">
        <f>+F61*G61</f>
        <v>678300</v>
      </c>
      <c r="I61" s="15">
        <v>32900</v>
      </c>
      <c r="J61" s="14">
        <f>+F61*I61</f>
        <v>690900</v>
      </c>
      <c r="K61" s="13">
        <f>+AVERAGE(H61,J61)</f>
        <v>684600</v>
      </c>
      <c r="L61" s="12"/>
    </row>
    <row r="62" spans="2:12" ht="16.5" thickBot="1" x14ac:dyDescent="0.35">
      <c r="B62" s="11" t="s">
        <v>1</v>
      </c>
      <c r="C62" s="10"/>
      <c r="D62" s="10"/>
      <c r="E62" s="10"/>
      <c r="F62" s="10"/>
      <c r="G62" s="10"/>
      <c r="H62" s="10"/>
      <c r="I62" s="10"/>
      <c r="J62" s="10"/>
      <c r="K62" s="9"/>
    </row>
    <row r="63" spans="2:12" ht="15" customHeight="1" thickBot="1" x14ac:dyDescent="0.35">
      <c r="F63" s="5"/>
      <c r="G63" s="5"/>
      <c r="H63" s="5"/>
      <c r="I63" s="5"/>
      <c r="J63" s="4"/>
      <c r="K63" s="8">
        <f>+SUM(K5:K61)</f>
        <v>432660600</v>
      </c>
    </row>
    <row r="64" spans="2:12" ht="15" customHeight="1" thickBot="1" x14ac:dyDescent="0.35">
      <c r="F64" s="5"/>
      <c r="G64" s="5"/>
      <c r="H64" s="5"/>
      <c r="I64" s="5"/>
      <c r="J64" s="4"/>
      <c r="K64" s="8">
        <f>K63*10%</f>
        <v>43266060</v>
      </c>
    </row>
    <row r="65" spans="6:11" ht="15" customHeight="1" thickBot="1" x14ac:dyDescent="0.35">
      <c r="F65" s="5"/>
      <c r="G65" s="5"/>
      <c r="H65" s="5"/>
      <c r="I65" s="5"/>
      <c r="J65" s="4"/>
      <c r="K65" s="8">
        <f>K64*19%</f>
        <v>8220551.4000000004</v>
      </c>
    </row>
    <row r="66" spans="6:11" ht="15.75" customHeight="1" thickBot="1" x14ac:dyDescent="0.35">
      <c r="F66" s="5"/>
      <c r="G66" s="5"/>
      <c r="H66" s="5"/>
      <c r="I66" s="5"/>
      <c r="J66" s="4"/>
      <c r="K66" s="7">
        <f>K65+K64+K63</f>
        <v>484147211.39999998</v>
      </c>
    </row>
    <row r="67" spans="6:11" ht="15" thickBot="1" x14ac:dyDescent="0.35"/>
    <row r="68" spans="6:11" ht="16.5" thickBot="1" x14ac:dyDescent="0.35">
      <c r="F68" s="6" t="s">
        <v>0</v>
      </c>
      <c r="G68" s="5"/>
      <c r="H68" s="5"/>
      <c r="I68" s="5"/>
      <c r="J68" s="4"/>
      <c r="K68" s="3">
        <f>+K66*3</f>
        <v>1452441634.1999998</v>
      </c>
    </row>
  </sheetData>
  <mergeCells count="15">
    <mergeCell ref="F68:J68"/>
    <mergeCell ref="F66:J66"/>
    <mergeCell ref="D3:D4"/>
    <mergeCell ref="C3:C4"/>
    <mergeCell ref="B3:B4"/>
    <mergeCell ref="F65:J65"/>
    <mergeCell ref="F64:J64"/>
    <mergeCell ref="F63:J63"/>
    <mergeCell ref="K3:K4"/>
    <mergeCell ref="B2:K2"/>
    <mergeCell ref="G3:H3"/>
    <mergeCell ref="I3:J3"/>
    <mergeCell ref="F3:F4"/>
    <mergeCell ref="E3:E4"/>
    <mergeCell ref="B62:K62"/>
  </mergeCells>
  <pageMargins left="0.7" right="0.7" top="0.75" bottom="0.75" header="0.3" footer="0.3"/>
  <pageSetup paperSize="2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Molina</dc:creator>
  <cp:lastModifiedBy>Jaime Molina</cp:lastModifiedBy>
  <dcterms:created xsi:type="dcterms:W3CDTF">2025-02-21T20:36:17Z</dcterms:created>
  <dcterms:modified xsi:type="dcterms:W3CDTF">2025-02-21T20:37:00Z</dcterms:modified>
</cp:coreProperties>
</file>